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Užavas_viduspļavas/"/>
    </mc:Choice>
  </mc:AlternateContent>
  <xr:revisionPtr revIDLastSave="500" documentId="13_ncr:1_{192C6A82-7E66-47D9-B6A1-C2E12CDA9011}" xr6:coauthVersionLast="47" xr6:coauthVersionMax="47" xr10:uidLastSave="{E4B8B0AE-6244-4A2D-A632-1C5649C532F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Anketa!$A$28:$J$38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B24" i="1"/>
  <c r="L23" i="1"/>
  <c r="B23" i="1"/>
  <c r="L22" i="1"/>
  <c r="B22" i="1"/>
  <c r="L21" i="1"/>
  <c r="B21" i="1"/>
  <c r="L20" i="1"/>
  <c r="B20" i="1"/>
  <c r="L19" i="1"/>
  <c r="B19" i="1"/>
  <c r="L18" i="1"/>
  <c r="B18" i="1"/>
  <c r="H56" i="1"/>
  <c r="H55" i="1"/>
  <c r="H27" i="1"/>
  <c r="H54"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H30" i="15"/>
  <c r="H20" i="15"/>
  <c r="H27" i="15"/>
  <c r="H26" i="15"/>
  <c r="H25" i="15"/>
  <c r="H24" i="15"/>
  <c r="H23" i="15"/>
  <c r="H22" i="15"/>
  <c r="H12" i="15"/>
  <c r="H19" i="15"/>
  <c r="H18" i="15"/>
  <c r="H17" i="15"/>
  <c r="H16" i="15"/>
  <c r="H15" i="15"/>
  <c r="L25" i="1" l="1"/>
  <c r="J342" i="13"/>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25" i="1"/>
  <c r="H62" i="1" l="1"/>
  <c r="H63" i="1"/>
  <c r="H64" i="1"/>
  <c r="H65" i="1"/>
  <c r="H66" i="1"/>
  <c r="H67" i="1"/>
  <c r="H61" i="1"/>
  <c r="H57" i="1"/>
  <c r="H53" i="1"/>
  <c r="G70" i="1"/>
  <c r="G71" i="1"/>
</calcChain>
</file>

<file path=xl/sharedStrings.xml><?xml version="1.0" encoding="utf-8"?>
<sst xmlns="http://schemas.openxmlformats.org/spreadsheetml/2006/main" count="2984" uniqueCount="1011">
  <si>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</si>
  <si>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</si>
  <si>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</si>
  <si>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</si>
  <si>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</si>
  <si>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</si>
  <si>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</si>
  <si>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</si>
  <si>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</si>
  <si>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</si>
  <si>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</si>
  <si>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</si>
  <si>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</si>
  <si>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</si>
  <si>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</si>
  <si>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</si>
  <si>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Užavas viduspļavas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</si>
  <si>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</si>
  <si>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</si>
  <si>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</si>
  <si>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</si>
  <si>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</si>
  <si>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</si>
  <si>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</si>
  <si>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</si>
  <si>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</si>
  <si>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</si>
  <si>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</si>
  <si>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</si>
  <si>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</si>
  <si>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</si>
  <si>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</si>
  <si>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</si>
  <si>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</si>
  <si>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</si>
  <si>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</si>
  <si>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</si>
  <si>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</si>
  <si>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</si>
  <si>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</si>
  <si>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</si>
  <si>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</si>
  <si>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</si>
  <si>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</si>
  <si>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</si>
  <si>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</si>
  <si>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D</t>
  </si>
  <si>
    <t>6230*</t>
  </si>
  <si>
    <t>A</t>
  </si>
  <si>
    <t>7220*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</si>
  <si>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</si>
  <si>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</si>
  <si>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</si>
  <si>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</si>
  <si>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</si>
  <si>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</si>
  <si>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</si>
  <si>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</si>
  <si>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</si>
  <si>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</si>
  <si>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</si>
  <si>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</si>
  <si>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</si>
  <si>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</si>
  <si>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</si>
  <si>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</si>
  <si>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</si>
  <si>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</si>
  <si>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</si>
  <si>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</si>
  <si>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</si>
  <si>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</si>
  <si>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</si>
  <si>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</si>
  <si>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</si>
  <si>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</si>
  <si>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</si>
  <si>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</si>
  <si>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</si>
  <si>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</si>
  <si>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</si>
  <si>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</si>
  <si>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</si>
  <si>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</si>
  <si>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Teritorijā konstatētas vairākas retas un īpaši aizsargājamas augu sugas: Buksbauma grīslis </t>
    </r>
    <r>
      <rPr>
        <i/>
        <sz val="11"/>
        <color theme="1"/>
        <rFont val="Calibri"/>
        <family val="2"/>
        <charset val="186"/>
        <scheme val="minor"/>
      </rPr>
      <t>Carex buxbaumii</t>
    </r>
    <r>
      <rPr>
        <sz val="11"/>
        <color theme="1"/>
        <rFont val="Calibri"/>
        <family val="2"/>
        <charset val="186"/>
        <scheme val="minor"/>
      </rPr>
      <t xml:space="preserve">, Mellenāju kārkls </t>
    </r>
    <r>
      <rPr>
        <i/>
        <sz val="11"/>
        <color theme="1"/>
        <rFont val="Calibri"/>
        <family val="2"/>
        <charset val="186"/>
        <scheme val="minor"/>
      </rPr>
      <t>Salix myrtilloides</t>
    </r>
    <r>
      <rPr>
        <sz val="11"/>
        <color theme="1"/>
        <rFont val="Calibri"/>
        <family val="2"/>
        <charset val="186"/>
        <scheme val="minor"/>
      </rPr>
      <t>.</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</si>
  <si>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</si>
  <si>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</si>
  <si>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</si>
  <si>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</si>
  <si>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</si>
  <si>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</si>
  <si>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</si>
  <si>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</si>
  <si>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</si>
  <si>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</si>
  <si>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</si>
  <si>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</si>
  <si>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</si>
  <si>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</si>
  <si>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</si>
  <si>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</si>
  <si>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</si>
  <si>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</si>
  <si>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</si>
  <si>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</si>
  <si>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</si>
  <si>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</si>
  <si>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</si>
  <si>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</si>
  <si>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</si>
  <si>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</si>
  <si>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</si>
  <si>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</si>
  <si>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</si>
  <si>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</si>
  <si>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</si>
  <si>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Upju straujteces un dabiski upju posmi (3260), Vilkakūlas zālāji (tukšaiņu zālāji) (6230*), Sugām bagātas ganības un ganītas pļavas (6270*), Mitri zālāji periodiski izžūstošās augsnēs (6410), Palieņu zālāji (6450), Mēreni mitras pļavas (6510), Avoti, kuri izgulsnē avotkaļķus (7220*), Meža ganības (9070),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</si>
  <si>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</si>
  <si>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</si>
  <si>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</si>
  <si>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</si>
  <si>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</si>
  <si>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</si>
  <si>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</si>
  <si>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</si>
  <si>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</si>
  <si>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</si>
  <si>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</si>
  <si>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</si>
  <si>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</si>
  <si>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</si>
  <si>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</si>
  <si>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</si>
  <si>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</si>
  <si>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</si>
  <si>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</si>
  <si>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</si>
  <si>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</si>
  <si>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</si>
  <si>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</si>
  <si>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</si>
  <si>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</si>
  <si>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</si>
  <si>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6530*</t>
  </si>
  <si>
    <t>9180*</t>
  </si>
  <si>
    <t>91F0</t>
  </si>
  <si>
    <t>2130*</t>
  </si>
  <si>
    <t>7210*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</si>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</sst>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i/>
      <sz val="11"/>
      <color theme="1"/>
      <name val="Calibri"/>
      <family val="2"/>
      <charset val="186"/>
      <scheme val="minor"/>
    </font>
    <font>
      <sz val="11"/>
      <color rgb="FF242424"/>
      <name val="Aptos Narrow"/>
      <charset val="1"/>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0" fillId="8"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9" fillId="8"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8"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8" borderId="5" xfId="0" applyFill="1" applyBorder="1" applyAlignment="1">
      <alignment horizontal="center"/>
    </xf>
    <xf numFmtId="0" fontId="0" fillId="8"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4"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2" fontId="0" fillId="0" borderId="8" xfId="0" applyNumberFormat="1" applyBorder="1" applyAlignment="1">
      <alignment horizontal="center" vertic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7" borderId="28" xfId="0" applyFill="1" applyBorder="1" applyAlignment="1">
      <alignment horizontal="center"/>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8"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8"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0" fontId="27" fillId="0" borderId="0" xfId="0" applyFont="1" applyAlignment="1">
      <alignment horizontal="center"/>
    </xf>
    <xf numFmtId="0" fontId="27" fillId="2" borderId="0" xfId="0" applyFont="1" applyFill="1" applyAlignment="1">
      <alignment horizontal="center" vertical="center"/>
    </xf>
    <xf numFmtId="166" fontId="0" fillId="0" borderId="0" xfId="0" applyNumberFormat="1"/>
    <xf numFmtId="0" fontId="27" fillId="0" borderId="33" xfId="0" applyFont="1" applyBorder="1" applyAlignment="1">
      <alignment horizont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4"/>
  <sheetViews>
    <sheetView tabSelected="1" workbookViewId="0">
      <selection activeCell="J51" sqref="J5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 min="14" max="14" width="9.28515625" bestFit="1" customWidth="1"/>
  </cols>
  <sheetData>
    <row r="1" spans="1:12" ht="52.5" customHeight="1">
      <c r="A1" s="132" t="s">
        <v>0</v>
      </c>
      <c r="B1" s="132"/>
      <c r="C1" s="132"/>
      <c r="D1" s="132"/>
      <c r="E1" s="132"/>
      <c r="F1" s="132"/>
      <c r="G1" s="132"/>
      <c r="H1" s="132"/>
      <c r="I1" s="132"/>
      <c r="J1" s="132"/>
    </row>
    <row r="2" spans="1:12">
      <c r="A2" s="89" t="s">
        <v>1</v>
      </c>
      <c r="B2" s="89"/>
      <c r="C2" s="89"/>
      <c r="D2" s="89"/>
      <c r="E2" s="89"/>
      <c r="F2" s="89"/>
      <c r="G2" s="89"/>
      <c r="H2" s="89"/>
      <c r="I2" s="89"/>
      <c r="J2" s="89"/>
    </row>
    <row r="3" spans="1:12" ht="26.25" customHeight="1">
      <c r="A3" s="140" t="s">
        <v>2</v>
      </c>
      <c r="B3" s="152" t="s">
        <v>3</v>
      </c>
      <c r="C3" s="152"/>
      <c r="D3" s="152"/>
      <c r="E3" s="152"/>
      <c r="F3" s="174" t="s">
        <v>4</v>
      </c>
      <c r="G3" s="174"/>
      <c r="H3" s="174"/>
      <c r="I3" s="174"/>
      <c r="J3" s="174"/>
      <c r="K3" s="72">
        <v>4</v>
      </c>
    </row>
    <row r="4" spans="1:12" ht="24" customHeight="1">
      <c r="A4" s="140"/>
      <c r="B4" s="133" t="str">
        <f>IFERROR(INDEX('Skaidrojumi 1. daļa un biotopi'!$B$3:$C$5,MATCH(Anketa!$F$3,'Skaidrojumi 1. daļa un biotopi'!$B$3:$B$5,0),2),"")</f>
        <v>teritorijas, kas noteiktas īpaši aizsargājamo sugu, izņemot putnus, un īpaši aizsargājamo biotopu aizsardzībai</v>
      </c>
      <c r="C4" s="134"/>
      <c r="D4" s="134"/>
      <c r="E4" s="134"/>
      <c r="F4" s="134"/>
      <c r="G4" s="134"/>
      <c r="H4" s="134"/>
      <c r="I4" s="134"/>
      <c r="J4" s="135"/>
    </row>
    <row r="5" spans="1:12" ht="21" customHeight="1">
      <c r="A5" s="148" t="s">
        <v>5</v>
      </c>
      <c r="B5" s="90" t="s">
        <v>6</v>
      </c>
      <c r="C5" s="90"/>
      <c r="D5" s="90"/>
      <c r="E5" s="136">
        <v>1029</v>
      </c>
      <c r="F5" s="136"/>
      <c r="G5" s="136"/>
      <c r="H5" s="136"/>
      <c r="I5" s="136"/>
      <c r="J5" s="136"/>
      <c r="K5" s="75"/>
    </row>
    <row r="6" spans="1:12" ht="21" customHeight="1">
      <c r="A6" s="149"/>
      <c r="B6" s="140" t="s">
        <v>7</v>
      </c>
      <c r="C6" s="150"/>
      <c r="D6" s="151"/>
      <c r="E6" s="144"/>
      <c r="F6" s="145"/>
      <c r="G6" s="145"/>
      <c r="H6" s="145"/>
      <c r="I6" s="145"/>
      <c r="J6" s="146"/>
    </row>
    <row r="7" spans="1:12" ht="21" customHeight="1">
      <c r="A7" s="42" t="s">
        <v>8</v>
      </c>
      <c r="B7" s="139" t="s">
        <v>9</v>
      </c>
      <c r="C7" s="139"/>
      <c r="D7" s="139"/>
      <c r="E7" s="137" t="s">
        <v>10</v>
      </c>
      <c r="F7" s="137"/>
      <c r="G7" s="137"/>
      <c r="H7" s="137"/>
      <c r="I7" s="137"/>
      <c r="J7" s="137"/>
    </row>
    <row r="8" spans="1:12" ht="33.75" customHeight="1">
      <c r="A8" s="42" t="s">
        <v>11</v>
      </c>
      <c r="B8" s="141" t="s">
        <v>12</v>
      </c>
      <c r="C8" s="142"/>
      <c r="D8" s="143"/>
      <c r="E8" s="144" t="s">
        <v>13</v>
      </c>
      <c r="F8" s="145"/>
      <c r="G8" s="145"/>
      <c r="H8" s="145"/>
      <c r="I8" s="145"/>
      <c r="J8" s="146"/>
    </row>
    <row r="9" spans="1:12" ht="21" customHeight="1">
      <c r="A9" s="42" t="s">
        <v>14</v>
      </c>
      <c r="B9" s="139" t="s">
        <v>15</v>
      </c>
      <c r="C9" s="139"/>
      <c r="D9" s="139"/>
      <c r="E9" s="147" t="s">
        <v>16</v>
      </c>
      <c r="F9" s="137"/>
      <c r="G9" s="137"/>
      <c r="H9" s="137"/>
      <c r="I9" s="137"/>
      <c r="J9" s="137"/>
    </row>
    <row r="10" spans="1:12" ht="22.5" customHeight="1">
      <c r="A10" s="42" t="s">
        <v>17</v>
      </c>
      <c r="B10" s="138" t="s">
        <v>18</v>
      </c>
      <c r="C10" s="138"/>
      <c r="D10" s="138"/>
      <c r="E10" s="138"/>
      <c r="F10" s="137" t="s">
        <v>19</v>
      </c>
      <c r="G10" s="137"/>
      <c r="H10" s="137"/>
      <c r="I10" s="137"/>
      <c r="J10" s="137"/>
    </row>
    <row r="11" spans="1:12" ht="22.5" customHeight="1">
      <c r="A11" s="42" t="s">
        <v>20</v>
      </c>
      <c r="B11" s="138" t="s">
        <v>21</v>
      </c>
      <c r="C11" s="138"/>
      <c r="D11" s="138"/>
      <c r="E11" s="138"/>
      <c r="F11" s="137" t="s">
        <v>22</v>
      </c>
      <c r="G11" s="137"/>
      <c r="H11" s="137"/>
      <c r="I11" s="137"/>
      <c r="J11" s="137"/>
    </row>
    <row r="12" spans="1:12" ht="22.5" customHeight="1">
      <c r="A12" s="139" t="s">
        <v>23</v>
      </c>
      <c r="B12" s="138" t="s">
        <v>24</v>
      </c>
      <c r="C12" s="138"/>
      <c r="D12" s="138"/>
      <c r="E12" s="138"/>
      <c r="F12" s="29" t="s">
        <v>25</v>
      </c>
      <c r="G12" s="137">
        <v>352512</v>
      </c>
      <c r="H12" s="137"/>
      <c r="I12" s="137"/>
      <c r="J12" s="137"/>
    </row>
    <row r="13" spans="1:12" ht="22.5" customHeight="1">
      <c r="A13" s="139"/>
      <c r="B13" s="138"/>
      <c r="C13" s="138"/>
      <c r="D13" s="138"/>
      <c r="E13" s="138"/>
      <c r="F13" s="29" t="s">
        <v>26</v>
      </c>
      <c r="G13" s="137">
        <v>323445</v>
      </c>
      <c r="H13" s="137"/>
      <c r="I13" s="137"/>
      <c r="J13" s="137"/>
    </row>
    <row r="14" spans="1:12" ht="23.25" customHeight="1">
      <c r="A14" s="50" t="s">
        <v>27</v>
      </c>
      <c r="B14" s="155" t="s">
        <v>28</v>
      </c>
      <c r="C14" s="157"/>
      <c r="D14" s="76">
        <v>433.37970000000001</v>
      </c>
      <c r="E14" s="155" t="s">
        <v>29</v>
      </c>
      <c r="F14" s="156"/>
      <c r="G14" s="156"/>
      <c r="H14" s="157"/>
      <c r="I14" s="178">
        <v>6</v>
      </c>
      <c r="J14" s="178"/>
    </row>
    <row r="15" spans="1:12">
      <c r="A15" s="191" t="s">
        <v>30</v>
      </c>
      <c r="B15" s="191"/>
      <c r="C15" s="191"/>
      <c r="D15" s="191"/>
      <c r="E15" s="191"/>
      <c r="F15" s="191"/>
      <c r="G15" s="191"/>
      <c r="H15" s="191"/>
      <c r="I15" s="191"/>
      <c r="J15" s="191"/>
      <c r="K15" s="191"/>
      <c r="L15" s="192"/>
    </row>
    <row r="16" spans="1:12" ht="15" customHeight="1">
      <c r="A16" s="149" t="s">
        <v>31</v>
      </c>
      <c r="B16" s="149" t="s">
        <v>32</v>
      </c>
      <c r="C16" s="149"/>
      <c r="D16" s="149"/>
      <c r="E16" s="180" t="s">
        <v>33</v>
      </c>
      <c r="F16" s="180" t="s">
        <v>34</v>
      </c>
      <c r="G16" s="158" t="s">
        <v>35</v>
      </c>
      <c r="H16" s="158"/>
      <c r="I16" s="158"/>
      <c r="J16" s="158"/>
      <c r="K16" s="196" t="s">
        <v>36</v>
      </c>
      <c r="L16" s="193" t="s">
        <v>37</v>
      </c>
    </row>
    <row r="17" spans="1:14" ht="30" customHeight="1">
      <c r="A17" s="159"/>
      <c r="B17" s="159"/>
      <c r="C17" s="159"/>
      <c r="D17" s="159"/>
      <c r="E17" s="152"/>
      <c r="F17" s="152"/>
      <c r="G17" s="38" t="s">
        <v>38</v>
      </c>
      <c r="H17" s="30" t="s">
        <v>39</v>
      </c>
      <c r="I17" s="30" t="s">
        <v>40</v>
      </c>
      <c r="J17" s="30" t="s">
        <v>41</v>
      </c>
      <c r="K17" s="197"/>
      <c r="L17" s="194"/>
    </row>
    <row r="18" spans="1:14" ht="30" customHeight="1">
      <c r="A18" s="43" t="s">
        <v>42</v>
      </c>
      <c r="B18" s="131" t="str">
        <f>IFERROR(INDEX('Skaidrojumi 1. daļa un biotopi'!$B$18:$C$78,MATCH(Anketa!A18,'Skaidrojumi 1. daļa un biotopi'!$B$18:$B$78,0),2),"")</f>
        <v>Sugām bagātas ganības un ganītas pļavas</v>
      </c>
      <c r="C18" s="131"/>
      <c r="D18" s="131"/>
      <c r="E18" s="78">
        <v>68.930099999999996</v>
      </c>
      <c r="F18" s="43" t="s">
        <v>43</v>
      </c>
      <c r="G18" s="43" t="s">
        <v>44</v>
      </c>
      <c r="H18" s="43" t="s">
        <v>45</v>
      </c>
      <c r="I18" s="43" t="s">
        <v>44</v>
      </c>
      <c r="J18" s="43" t="s">
        <v>44</v>
      </c>
      <c r="K18" s="216">
        <v>24936.41</v>
      </c>
      <c r="L18" s="74">
        <f t="shared" ref="L18:L25" si="0">E18*100/K18</f>
        <v>0.27642351084217814</v>
      </c>
    </row>
    <row r="19" spans="1:14" ht="30" customHeight="1">
      <c r="A19" s="43">
        <v>3260</v>
      </c>
      <c r="B19" s="131" t="str">
        <f>IFERROR(INDEX('Skaidrojumi 1. daļa un biotopi'!$B$18:$C$78,MATCH(Anketa!A19,'Skaidrojumi 1. daļa un biotopi'!$B$18:$B$78,0),2),"")</f>
        <v>Upju straujteces un dabiski upju posmi</v>
      </c>
      <c r="C19" s="131"/>
      <c r="D19" s="131"/>
      <c r="E19" s="78">
        <v>0.95109999999999995</v>
      </c>
      <c r="F19" s="43" t="s">
        <v>43</v>
      </c>
      <c r="G19" s="43" t="s">
        <v>46</v>
      </c>
      <c r="H19" s="43" t="s">
        <v>45</v>
      </c>
      <c r="I19" s="43" t="s">
        <v>44</v>
      </c>
      <c r="J19" s="43" t="s">
        <v>44</v>
      </c>
      <c r="K19" s="73">
        <v>17991.275900000001</v>
      </c>
      <c r="L19" s="74">
        <f t="shared" si="0"/>
        <v>5.2864510848838683E-3</v>
      </c>
    </row>
    <row r="20" spans="1:14" ht="30" customHeight="1">
      <c r="A20" s="43" t="s">
        <v>47</v>
      </c>
      <c r="B20" s="131" t="str">
        <f>IFERROR(INDEX('Skaidrojumi 1. daļa un biotopi'!$B$18:$C$78,MATCH(Anketa!A20,'Skaidrojumi 1. daļa un biotopi'!$B$18:$B$78,0),2),"")</f>
        <v>Vilkakūlas zālāji (tukšaiņu zālāji)</v>
      </c>
      <c r="C20" s="131"/>
      <c r="D20" s="131"/>
      <c r="E20" s="78">
        <v>31.620799999999999</v>
      </c>
      <c r="F20" s="43" t="s">
        <v>43</v>
      </c>
      <c r="G20" s="43" t="s">
        <v>44</v>
      </c>
      <c r="H20" s="43" t="s">
        <v>48</v>
      </c>
      <c r="I20" s="43" t="s">
        <v>44</v>
      </c>
      <c r="J20" s="43" t="s">
        <v>44</v>
      </c>
      <c r="K20" s="73">
        <v>702.01570000000004</v>
      </c>
      <c r="L20" s="74">
        <f t="shared" si="0"/>
        <v>4.5042867274905669</v>
      </c>
    </row>
    <row r="21" spans="1:14" ht="30" customHeight="1">
      <c r="A21" s="43">
        <v>6410</v>
      </c>
      <c r="B21" s="131" t="str">
        <f>IFERROR(INDEX('Skaidrojumi 1. daļa un biotopi'!$B$18:$C$78,MATCH(Anketa!A21,'Skaidrojumi 1. daļa un biotopi'!$B$18:$B$78,0),2),"")</f>
        <v>Mitri zālāji periodiski izžūstošās augsnēs</v>
      </c>
      <c r="C21" s="131"/>
      <c r="D21" s="131"/>
      <c r="E21" s="78">
        <v>128.70439999999999</v>
      </c>
      <c r="F21" s="43" t="s">
        <v>43</v>
      </c>
      <c r="G21" s="43" t="s">
        <v>48</v>
      </c>
      <c r="H21" s="43" t="s">
        <v>44</v>
      </c>
      <c r="I21" s="43" t="s">
        <v>44</v>
      </c>
      <c r="J21" s="43" t="s">
        <v>44</v>
      </c>
      <c r="K21" s="73">
        <v>4116.4578000000001</v>
      </c>
      <c r="L21" s="74">
        <f t="shared" si="0"/>
        <v>3.1265813049267743</v>
      </c>
    </row>
    <row r="22" spans="1:14" ht="30" customHeight="1">
      <c r="A22" s="43">
        <v>6450</v>
      </c>
      <c r="B22" s="131" t="str">
        <f>IFERROR(INDEX('Skaidrojumi 1. daļa un biotopi'!$B$18:$C$78,MATCH(Anketa!A22,'Skaidrojumi 1. daļa un biotopi'!$B$18:$B$78,0),2),"")</f>
        <v>Palieņu zālāji</v>
      </c>
      <c r="C22" s="131"/>
      <c r="D22" s="131"/>
      <c r="E22" s="78">
        <v>59.087499999999999</v>
      </c>
      <c r="F22" s="43" t="s">
        <v>43</v>
      </c>
      <c r="G22" s="43" t="s">
        <v>44</v>
      </c>
      <c r="H22" s="43" t="s">
        <v>45</v>
      </c>
      <c r="I22" s="43" t="s">
        <v>44</v>
      </c>
      <c r="J22" s="43" t="s">
        <v>44</v>
      </c>
      <c r="K22" s="73">
        <v>18982.7192</v>
      </c>
      <c r="L22" s="74">
        <f t="shared" si="0"/>
        <v>0.31126994703688182</v>
      </c>
    </row>
    <row r="23" spans="1:14" ht="30" customHeight="1">
      <c r="A23" s="43">
        <v>6510</v>
      </c>
      <c r="B23" s="131" t="str">
        <f>IFERROR(INDEX('Skaidrojumi 1. daļa un biotopi'!$B$18:$C$78,MATCH(Anketa!A23,'Skaidrojumi 1. daļa un biotopi'!$B$18:$B$78,0),2),"")</f>
        <v>Mēreni mitras pļavas</v>
      </c>
      <c r="C23" s="131"/>
      <c r="D23" s="131"/>
      <c r="E23" s="78">
        <v>15.969099999999999</v>
      </c>
      <c r="F23" s="43" t="s">
        <v>43</v>
      </c>
      <c r="G23" s="43" t="s">
        <v>44</v>
      </c>
      <c r="H23" s="43" t="s">
        <v>45</v>
      </c>
      <c r="I23" s="43" t="s">
        <v>44</v>
      </c>
      <c r="J23" s="43" t="s">
        <v>44</v>
      </c>
      <c r="K23" s="73">
        <v>5573.7362000000003</v>
      </c>
      <c r="L23" s="74">
        <f t="shared" si="0"/>
        <v>0.28650620386375658</v>
      </c>
      <c r="M23" s="217"/>
    </row>
    <row r="24" spans="1:14" ht="30" customHeight="1">
      <c r="A24" s="43" t="s">
        <v>49</v>
      </c>
      <c r="B24" s="131" t="str">
        <f>IFERROR(INDEX('Skaidrojumi 1. daļa un biotopi'!$B$18:$C$78,MATCH(Anketa!A24,'Skaidrojumi 1. daļa un biotopi'!$B$18:$B$78,0),2),"")</f>
        <v>Avoti, kuri izgulsnē avotkaļķus</v>
      </c>
      <c r="C24" s="131"/>
      <c r="D24" s="131"/>
      <c r="E24" s="78">
        <v>1.2145999999999999</v>
      </c>
      <c r="F24" s="43" t="s">
        <v>43</v>
      </c>
      <c r="G24" s="43" t="s">
        <v>45</v>
      </c>
      <c r="H24" s="43" t="s">
        <v>44</v>
      </c>
      <c r="I24" s="43" t="s">
        <v>44</v>
      </c>
      <c r="J24" s="43" t="s">
        <v>44</v>
      </c>
      <c r="K24" s="73">
        <v>45.201300000000003</v>
      </c>
      <c r="L24" s="74">
        <f t="shared" si="0"/>
        <v>2.6870908580062958</v>
      </c>
      <c r="M24" s="217"/>
    </row>
    <row r="25" spans="1:14" ht="29.25" customHeight="1">
      <c r="A25" s="43">
        <v>9070</v>
      </c>
      <c r="B25" s="131" t="str">
        <f>IFERROR(INDEX('Skaidrojumi 1. daļa un biotopi'!$B$18:$C$78,MATCH(Anketa!A25,'Skaidrojumi 1. daļa un biotopi'!$B$18:$B$78,0),2),"")</f>
        <v>Meža ganības</v>
      </c>
      <c r="C25" s="131"/>
      <c r="D25" s="131"/>
      <c r="E25" s="78">
        <v>1.1964999999999999</v>
      </c>
      <c r="F25" s="43" t="s">
        <v>43</v>
      </c>
      <c r="G25" s="43" t="s">
        <v>44</v>
      </c>
      <c r="H25" s="43" t="s">
        <v>45</v>
      </c>
      <c r="I25" s="43" t="s">
        <v>44</v>
      </c>
      <c r="J25" s="43" t="s">
        <v>44</v>
      </c>
      <c r="K25" s="73">
        <v>183.41419999999999</v>
      </c>
      <c r="L25" s="74">
        <f t="shared" si="0"/>
        <v>0.65234861859114501</v>
      </c>
      <c r="M25" s="6"/>
      <c r="N25" s="6"/>
    </row>
    <row r="26" spans="1:14" ht="63" customHeight="1">
      <c r="A26" s="195" t="s">
        <v>50</v>
      </c>
      <c r="B26" s="195"/>
      <c r="C26" s="195"/>
      <c r="D26" s="195"/>
      <c r="E26" s="195"/>
      <c r="F26" s="195"/>
      <c r="G26" s="195"/>
      <c r="H26" s="195"/>
      <c r="I26" s="195"/>
      <c r="J26" s="195"/>
      <c r="K26" s="195"/>
      <c r="L26" s="195"/>
    </row>
    <row r="27" spans="1:14" ht="22.5" customHeight="1">
      <c r="A27" s="66" t="s">
        <v>51</v>
      </c>
      <c r="B27" s="161" t="s">
        <v>52</v>
      </c>
      <c r="C27" s="162"/>
      <c r="D27" s="82">
        <v>307.67450000000002</v>
      </c>
      <c r="E27" s="161" t="s">
        <v>53</v>
      </c>
      <c r="F27" s="186"/>
      <c r="G27" s="162"/>
      <c r="H27" s="80">
        <f>D27/D14</f>
        <v>0.70994211311697342</v>
      </c>
      <c r="I27" s="65"/>
      <c r="J27" s="65"/>
      <c r="K27" s="65"/>
      <c r="M27" s="77"/>
    </row>
    <row r="28" spans="1:14">
      <c r="A28" s="89" t="s">
        <v>54</v>
      </c>
      <c r="B28" s="89"/>
      <c r="C28" s="89"/>
      <c r="D28" s="89"/>
      <c r="E28" s="89"/>
      <c r="F28" s="89"/>
      <c r="G28" s="89"/>
      <c r="H28" s="89"/>
      <c r="I28" s="89"/>
      <c r="J28" s="89"/>
      <c r="K28" s="39"/>
    </row>
    <row r="29" spans="1:14" ht="28.5" customHeight="1">
      <c r="A29" s="199" t="s">
        <v>55</v>
      </c>
      <c r="B29" s="199"/>
      <c r="C29" s="199"/>
      <c r="D29" s="199"/>
      <c r="E29" s="199"/>
      <c r="F29" s="199"/>
      <c r="G29" s="199"/>
      <c r="H29" s="199"/>
      <c r="I29" s="199"/>
      <c r="J29" s="199"/>
      <c r="K29" s="39"/>
    </row>
    <row r="30" spans="1:14" ht="28.5" customHeight="1">
      <c r="A30" s="187" t="s">
        <v>56</v>
      </c>
      <c r="B30" s="188"/>
      <c r="C30" s="189"/>
      <c r="D30" s="79"/>
      <c r="E30" s="198"/>
      <c r="F30" s="198"/>
      <c r="G30" s="198"/>
      <c r="H30" s="198"/>
      <c r="I30" s="198"/>
      <c r="J30" s="198"/>
      <c r="K30" s="39"/>
    </row>
    <row r="31" spans="1:14" ht="31.5" customHeight="1">
      <c r="A31" s="160" t="s">
        <v>57</v>
      </c>
      <c r="B31" s="160"/>
      <c r="C31" s="160"/>
      <c r="D31" s="130"/>
      <c r="E31" s="152" t="s">
        <v>58</v>
      </c>
      <c r="F31" s="152"/>
      <c r="G31" s="152"/>
      <c r="H31" s="152"/>
      <c r="I31" s="152"/>
      <c r="J31" s="152"/>
      <c r="K31" s="37"/>
    </row>
    <row r="32" spans="1:14" ht="25.5" customHeight="1">
      <c r="A32" s="152" t="s">
        <v>59</v>
      </c>
      <c r="B32" s="159" t="s">
        <v>31</v>
      </c>
      <c r="C32" s="152" t="s">
        <v>60</v>
      </c>
      <c r="D32" s="152" t="s">
        <v>61</v>
      </c>
      <c r="E32" s="159" t="s">
        <v>62</v>
      </c>
      <c r="F32" s="152" t="s">
        <v>63</v>
      </c>
      <c r="G32" s="152"/>
      <c r="H32" s="159" t="s">
        <v>64</v>
      </c>
      <c r="I32" s="152" t="s">
        <v>65</v>
      </c>
      <c r="J32" s="152" t="s">
        <v>34</v>
      </c>
      <c r="K32" s="40"/>
      <c r="L32" s="41"/>
      <c r="M32" s="40"/>
    </row>
    <row r="33" spans="1:13" ht="24" customHeight="1">
      <c r="A33" s="152"/>
      <c r="B33" s="159"/>
      <c r="C33" s="152"/>
      <c r="D33" s="152"/>
      <c r="E33" s="159"/>
      <c r="F33" s="38" t="s">
        <v>66</v>
      </c>
      <c r="G33" s="38" t="s">
        <v>67</v>
      </c>
      <c r="H33" s="159"/>
      <c r="I33" s="152"/>
      <c r="J33" s="152"/>
      <c r="K33" s="40"/>
      <c r="L33" s="41"/>
      <c r="M33" s="40"/>
    </row>
    <row r="34" spans="1:13" ht="30.75" customHeight="1">
      <c r="A34" s="92" t="s">
        <v>68</v>
      </c>
      <c r="B34" s="92"/>
      <c r="C34" s="92"/>
      <c r="D34" s="92"/>
      <c r="E34" s="92"/>
      <c r="F34" s="92"/>
      <c r="G34" s="92"/>
      <c r="H34" s="92"/>
      <c r="I34" s="92"/>
      <c r="J34" s="92"/>
      <c r="K34" s="40"/>
      <c r="L34" s="41"/>
      <c r="M34" s="40"/>
    </row>
    <row r="35" spans="1:13" ht="31.5" customHeight="1">
      <c r="A35" s="83"/>
      <c r="B35" s="84"/>
      <c r="C35" s="85"/>
      <c r="D35" s="86"/>
      <c r="E35" s="83"/>
      <c r="F35" s="83"/>
      <c r="G35" s="83"/>
      <c r="H35" s="83"/>
      <c r="I35" s="83"/>
      <c r="J35" s="83"/>
      <c r="K35" s="37"/>
    </row>
    <row r="36" spans="1:13" ht="33" customHeight="1">
      <c r="A36" s="126" t="s">
        <v>69</v>
      </c>
      <c r="B36" s="127"/>
      <c r="C36" s="127"/>
      <c r="D36" s="127"/>
      <c r="E36" s="127"/>
      <c r="F36" s="127"/>
      <c r="G36" s="127"/>
      <c r="H36" s="127"/>
      <c r="I36" s="127"/>
      <c r="J36" s="128"/>
    </row>
    <row r="37" spans="1:13" ht="33" customHeight="1">
      <c r="A37" s="87"/>
      <c r="B37" s="87"/>
      <c r="C37" s="88"/>
      <c r="D37" s="87"/>
      <c r="E37" s="86"/>
      <c r="F37" s="87"/>
      <c r="G37" s="87"/>
      <c r="H37" s="86"/>
      <c r="I37" s="86"/>
      <c r="J37" s="86"/>
    </row>
    <row r="38" spans="1:13" ht="124.5" customHeight="1" thickBot="1">
      <c r="A38" s="93" t="s">
        <v>70</v>
      </c>
      <c r="B38" s="93"/>
      <c r="C38" s="93"/>
      <c r="D38" s="93"/>
      <c r="E38" s="93"/>
      <c r="F38" s="93"/>
      <c r="G38" s="93"/>
      <c r="H38" s="93"/>
      <c r="I38" s="93"/>
      <c r="J38" s="93"/>
    </row>
    <row r="39" spans="1:13" ht="26.25" customHeight="1">
      <c r="A39" s="101" t="s">
        <v>71</v>
      </c>
      <c r="B39" s="180" t="s">
        <v>72</v>
      </c>
      <c r="C39" s="180"/>
      <c r="D39" s="180"/>
      <c r="E39" s="180"/>
      <c r="F39" s="180"/>
      <c r="G39" s="149" t="s">
        <v>33</v>
      </c>
      <c r="H39" s="149"/>
    </row>
    <row r="40" spans="1:13" ht="26.25" customHeight="1">
      <c r="A40" s="101"/>
      <c r="B40" s="113" t="s">
        <v>73</v>
      </c>
      <c r="C40" s="114"/>
      <c r="D40" s="114"/>
      <c r="E40" s="114"/>
      <c r="F40" s="115"/>
      <c r="G40" s="129">
        <v>0</v>
      </c>
      <c r="H40" s="130"/>
    </row>
    <row r="41" spans="1:13" ht="26.25" customHeight="1">
      <c r="A41" s="101"/>
      <c r="B41" s="113" t="s">
        <v>74</v>
      </c>
      <c r="C41" s="114"/>
      <c r="D41" s="114"/>
      <c r="E41" s="114"/>
      <c r="F41" s="115"/>
      <c r="G41" s="129">
        <v>0</v>
      </c>
      <c r="H41" s="130"/>
    </row>
    <row r="42" spans="1:13" ht="23.25" customHeight="1" thickBot="1">
      <c r="A42" s="102"/>
      <c r="B42" s="181"/>
      <c r="C42" s="181"/>
      <c r="D42" s="181"/>
      <c r="E42" s="181"/>
      <c r="F42" s="181"/>
      <c r="G42" s="173"/>
      <c r="H42" s="173"/>
    </row>
    <row r="43" spans="1:13" ht="23.25" customHeight="1">
      <c r="A43" s="205" t="s">
        <v>75</v>
      </c>
      <c r="B43" s="202" t="s">
        <v>76</v>
      </c>
      <c r="C43" s="203"/>
      <c r="D43" s="203"/>
      <c r="E43" s="203"/>
      <c r="F43" s="203"/>
      <c r="G43" s="203"/>
      <c r="H43" s="203"/>
      <c r="I43" s="203"/>
      <c r="J43" s="203"/>
      <c r="K43" s="203"/>
      <c r="L43" s="204"/>
    </row>
    <row r="44" spans="1:13" ht="33" customHeight="1">
      <c r="A44" s="101"/>
      <c r="B44" s="206" t="s">
        <v>77</v>
      </c>
      <c r="C44" s="207"/>
      <c r="D44" s="54" t="s">
        <v>78</v>
      </c>
      <c r="E44" s="206" t="s">
        <v>79</v>
      </c>
      <c r="F44" s="211"/>
      <c r="G44" s="185" t="s">
        <v>80</v>
      </c>
      <c r="H44" s="185"/>
      <c r="I44" s="201" t="s">
        <v>28</v>
      </c>
      <c r="J44" s="201"/>
      <c r="K44" s="200" t="s">
        <v>81</v>
      </c>
      <c r="L44" s="200"/>
    </row>
    <row r="45" spans="1:13" ht="36.75" customHeight="1">
      <c r="A45" s="101"/>
      <c r="B45" s="208"/>
      <c r="C45" s="209"/>
      <c r="D45" s="81"/>
      <c r="E45" s="103"/>
      <c r="F45" s="103"/>
      <c r="G45" s="116"/>
      <c r="H45" s="117"/>
      <c r="I45" s="212"/>
      <c r="J45" s="212"/>
      <c r="K45" s="190"/>
      <c r="L45" s="190"/>
    </row>
    <row r="46" spans="1:13" ht="29.25" customHeight="1">
      <c r="A46" s="101"/>
      <c r="B46" s="210" t="s">
        <v>82</v>
      </c>
      <c r="C46" s="210"/>
      <c r="D46" s="210"/>
      <c r="E46" s="210"/>
      <c r="F46" s="210"/>
      <c r="G46" s="210"/>
      <c r="H46" s="210"/>
      <c r="I46" s="45"/>
    </row>
    <row r="47" spans="1:13" ht="29.25" customHeight="1">
      <c r="A47" s="140" t="s">
        <v>83</v>
      </c>
      <c r="B47" s="150"/>
      <c r="C47" s="150"/>
      <c r="D47" s="150"/>
      <c r="E47" s="150"/>
      <c r="F47" s="150"/>
      <c r="G47" s="150"/>
      <c r="H47" s="151"/>
      <c r="I47" s="45"/>
    </row>
    <row r="48" spans="1:13" ht="40.9" customHeight="1">
      <c r="A48" s="182" t="s">
        <v>84</v>
      </c>
      <c r="B48" s="183"/>
      <c r="C48" s="183"/>
      <c r="D48" s="183"/>
      <c r="E48" s="183"/>
      <c r="F48" s="183"/>
      <c r="G48" s="183"/>
      <c r="H48" s="184"/>
      <c r="I48" s="45"/>
    </row>
    <row r="49" spans="1:10" ht="217.5" customHeight="1">
      <c r="A49" s="92" t="s">
        <v>85</v>
      </c>
      <c r="B49" s="92"/>
      <c r="C49" s="92"/>
      <c r="D49" s="92"/>
      <c r="E49" s="92"/>
      <c r="F49" s="92"/>
      <c r="G49" s="92"/>
      <c r="H49" s="92"/>
      <c r="I49" s="45"/>
    </row>
    <row r="50" spans="1:10">
      <c r="A50" s="179" t="s">
        <v>86</v>
      </c>
      <c r="B50" s="179"/>
      <c r="C50" s="179"/>
      <c r="D50" s="179"/>
      <c r="E50" s="179"/>
      <c r="F50" s="179"/>
      <c r="G50" s="179"/>
      <c r="H50" s="179"/>
    </row>
    <row r="51" spans="1:10">
      <c r="A51" s="104" t="s">
        <v>87</v>
      </c>
      <c r="B51" s="159" t="s">
        <v>88</v>
      </c>
      <c r="C51" s="159"/>
      <c r="D51" s="159"/>
      <c r="E51" s="159"/>
      <c r="F51" s="159"/>
      <c r="G51" s="159" t="s">
        <v>89</v>
      </c>
      <c r="H51" s="159"/>
    </row>
    <row r="52" spans="1:10" ht="34.5" customHeight="1">
      <c r="A52" s="101"/>
      <c r="B52" s="159"/>
      <c r="C52" s="159"/>
      <c r="D52" s="159"/>
      <c r="E52" s="159"/>
      <c r="F52" s="159"/>
      <c r="G52" s="29" t="s">
        <v>90</v>
      </c>
      <c r="H52" s="38" t="s">
        <v>91</v>
      </c>
    </row>
    <row r="53" spans="1:10">
      <c r="A53" s="101"/>
      <c r="B53" s="172" t="s">
        <v>92</v>
      </c>
      <c r="C53" s="172"/>
      <c r="D53" s="172"/>
      <c r="E53" s="172"/>
      <c r="F53" s="172"/>
      <c r="G53" s="44">
        <v>4.0374999999999996</v>
      </c>
      <c r="H53" s="47">
        <f>IFERROR($G53/$D$14,"")</f>
        <v>9.316310847047057E-3</v>
      </c>
    </row>
    <row r="54" spans="1:10">
      <c r="A54" s="101"/>
      <c r="B54" s="94" t="s">
        <v>93</v>
      </c>
      <c r="C54" s="95"/>
      <c r="D54" s="95"/>
      <c r="E54" s="95"/>
      <c r="F54" s="96"/>
      <c r="G54" s="67"/>
      <c r="H54" s="47">
        <f>G54/242.9515</f>
        <v>0</v>
      </c>
    </row>
    <row r="55" spans="1:10">
      <c r="A55" s="101"/>
      <c r="B55" s="172" t="s">
        <v>94</v>
      </c>
      <c r="C55" s="172"/>
      <c r="D55" s="172"/>
      <c r="E55" s="172"/>
      <c r="F55" s="172"/>
      <c r="G55" s="44">
        <v>4.2107999999999999</v>
      </c>
      <c r="H55" s="47">
        <f>G55/D14</f>
        <v>9.7161911367791339E-3</v>
      </c>
    </row>
    <row r="56" spans="1:10">
      <c r="A56" s="101"/>
      <c r="B56" s="175" t="s">
        <v>95</v>
      </c>
      <c r="C56" s="175"/>
      <c r="D56" s="175"/>
      <c r="E56" s="175"/>
      <c r="F56" s="175"/>
      <c r="G56" s="48">
        <v>425.13119999999998</v>
      </c>
      <c r="H56" s="47">
        <f>G56/D14</f>
        <v>0.9809670365270915</v>
      </c>
    </row>
    <row r="57" spans="1:10" ht="15" thickBot="1">
      <c r="A57" s="102"/>
      <c r="B57" s="97" t="s">
        <v>96</v>
      </c>
      <c r="C57" s="98"/>
      <c r="D57" s="98"/>
      <c r="E57" s="98"/>
      <c r="F57" s="99"/>
      <c r="G57" s="49"/>
      <c r="H57" s="47">
        <f t="shared" ref="H57" si="1">IFERROR($G57/$D$14,"")</f>
        <v>0</v>
      </c>
    </row>
    <row r="58" spans="1:10" ht="27.75" customHeight="1" thickBot="1">
      <c r="A58" s="46" t="s">
        <v>97</v>
      </c>
      <c r="B58" s="176" t="s">
        <v>98</v>
      </c>
      <c r="C58" s="176"/>
      <c r="D58" s="176"/>
      <c r="E58" s="176"/>
      <c r="F58" s="177"/>
      <c r="G58" s="177"/>
      <c r="H58" s="177"/>
    </row>
    <row r="59" spans="1:10">
      <c r="A59" s="100" t="s">
        <v>99</v>
      </c>
      <c r="B59" s="170" t="s">
        <v>100</v>
      </c>
      <c r="C59" s="171"/>
      <c r="D59" s="171"/>
      <c r="E59" s="171"/>
      <c r="F59" s="171"/>
      <c r="G59" s="171" t="s">
        <v>89</v>
      </c>
      <c r="H59" s="171"/>
    </row>
    <row r="60" spans="1:10" ht="32.25" customHeight="1">
      <c r="A60" s="101"/>
      <c r="B60" s="130"/>
      <c r="C60" s="159"/>
      <c r="D60" s="159"/>
      <c r="E60" s="159"/>
      <c r="F60" s="159"/>
      <c r="G60" s="29" t="s">
        <v>90</v>
      </c>
      <c r="H60" s="38" t="s">
        <v>91</v>
      </c>
    </row>
    <row r="61" spans="1:10">
      <c r="A61" s="101"/>
      <c r="B61" s="172" t="s">
        <v>101</v>
      </c>
      <c r="C61" s="172"/>
      <c r="D61" s="172"/>
      <c r="E61" s="172"/>
      <c r="F61" s="172"/>
      <c r="G61" s="44">
        <v>125.71</v>
      </c>
      <c r="H61" s="47">
        <f t="shared" ref="H61:H67" si="2">IFERROR($G61/$D$14,"")</f>
        <v>0.29006896262099952</v>
      </c>
    </row>
    <row r="62" spans="1:10">
      <c r="A62" s="101"/>
      <c r="B62" s="172" t="s">
        <v>102</v>
      </c>
      <c r="C62" s="172"/>
      <c r="D62" s="172"/>
      <c r="E62" s="172"/>
      <c r="F62" s="172"/>
      <c r="G62" s="44"/>
      <c r="H62" s="47">
        <f t="shared" si="2"/>
        <v>0</v>
      </c>
    </row>
    <row r="63" spans="1:10" ht="15">
      <c r="A63" s="101"/>
      <c r="B63" s="172" t="s">
        <v>103</v>
      </c>
      <c r="C63" s="172"/>
      <c r="D63" s="172"/>
      <c r="E63" s="172"/>
      <c r="F63" s="172"/>
      <c r="G63" s="218">
        <v>305.50839999999999</v>
      </c>
      <c r="H63" s="47">
        <f t="shared" si="2"/>
        <v>0.70494395561213408</v>
      </c>
    </row>
    <row r="64" spans="1:10" ht="15">
      <c r="A64" s="101"/>
      <c r="B64" s="94" t="s">
        <v>104</v>
      </c>
      <c r="C64" s="95"/>
      <c r="D64" s="95"/>
      <c r="E64" s="95"/>
      <c r="F64" s="96"/>
      <c r="G64" s="215">
        <v>2.1657000000000002</v>
      </c>
      <c r="H64" s="47">
        <f t="shared" si="2"/>
        <v>4.997234526674877E-3</v>
      </c>
      <c r="J64" s="53"/>
    </row>
    <row r="65" spans="1:8">
      <c r="A65" s="101"/>
      <c r="B65" s="94" t="s">
        <v>105</v>
      </c>
      <c r="C65" s="95"/>
      <c r="D65" s="95"/>
      <c r="E65" s="95"/>
      <c r="F65" s="96"/>
      <c r="G65" s="44"/>
      <c r="H65" s="47">
        <f t="shared" si="2"/>
        <v>0</v>
      </c>
    </row>
    <row r="66" spans="1:8">
      <c r="A66" s="101"/>
      <c r="B66" s="94" t="s">
        <v>106</v>
      </c>
      <c r="C66" s="95"/>
      <c r="D66" s="95"/>
      <c r="E66" s="95"/>
      <c r="F66" s="96"/>
      <c r="G66" s="44"/>
      <c r="H66" s="47">
        <f t="shared" si="2"/>
        <v>0</v>
      </c>
    </row>
    <row r="67" spans="1:8" ht="15" thickBot="1">
      <c r="A67" s="102"/>
      <c r="B67" s="97" t="s">
        <v>107</v>
      </c>
      <c r="C67" s="98"/>
      <c r="D67" s="98"/>
      <c r="E67" s="98"/>
      <c r="F67" s="99"/>
      <c r="G67" s="49"/>
      <c r="H67" s="47">
        <f t="shared" si="2"/>
        <v>0</v>
      </c>
    </row>
    <row r="68" spans="1:8" ht="15" customHeight="1">
      <c r="A68" s="100" t="s">
        <v>108</v>
      </c>
      <c r="B68" s="118" t="s">
        <v>109</v>
      </c>
      <c r="C68" s="119"/>
      <c r="D68" s="119"/>
      <c r="E68" s="119"/>
      <c r="F68" s="119"/>
      <c r="G68" s="119"/>
      <c r="H68" s="120"/>
    </row>
    <row r="69" spans="1:8" ht="29.25" customHeight="1">
      <c r="A69" s="101"/>
      <c r="B69" s="113" t="s">
        <v>110</v>
      </c>
      <c r="C69" s="114"/>
      <c r="D69" s="115"/>
      <c r="E69" s="113" t="s">
        <v>33</v>
      </c>
      <c r="F69" s="115"/>
      <c r="G69" s="113" t="s">
        <v>111</v>
      </c>
      <c r="H69" s="115"/>
    </row>
    <row r="70" spans="1:8" ht="29.25" customHeight="1">
      <c r="A70" s="101"/>
      <c r="B70" s="167"/>
      <c r="C70" s="168"/>
      <c r="D70" s="169"/>
      <c r="E70" s="163"/>
      <c r="F70" s="164"/>
      <c r="G70" s="165">
        <f>IFERROR(E70/$D$14,"")</f>
        <v>0</v>
      </c>
      <c r="H70" s="166"/>
    </row>
    <row r="71" spans="1:8" ht="29.25" customHeight="1" thickBot="1">
      <c r="A71" s="102"/>
      <c r="B71" s="123"/>
      <c r="C71" s="124"/>
      <c r="D71" s="125"/>
      <c r="E71" s="121"/>
      <c r="F71" s="122"/>
      <c r="G71" s="153">
        <f>IFERROR($E71/$D$14,"")</f>
        <v>0</v>
      </c>
      <c r="H71" s="154"/>
    </row>
    <row r="72" spans="1:8">
      <c r="A72" s="111" t="s">
        <v>112</v>
      </c>
      <c r="B72" s="111"/>
      <c r="C72" s="111"/>
      <c r="D72" s="111"/>
      <c r="E72" s="111"/>
      <c r="F72" s="111"/>
      <c r="G72" s="111"/>
      <c r="H72" s="111"/>
    </row>
    <row r="73" spans="1:8" ht="28.9" customHeight="1" thickBot="1">
      <c r="A73" s="112" t="s">
        <v>84</v>
      </c>
      <c r="B73" s="112"/>
      <c r="C73" s="112"/>
      <c r="D73" s="112"/>
      <c r="E73" s="112"/>
      <c r="F73" s="112"/>
      <c r="G73" s="112"/>
      <c r="H73" s="112"/>
    </row>
    <row r="74" spans="1:8">
      <c r="A74" s="105" t="s">
        <v>113</v>
      </c>
      <c r="B74" s="106"/>
      <c r="C74" s="106"/>
      <c r="D74" s="106"/>
      <c r="E74" s="106"/>
      <c r="F74" s="106"/>
      <c r="G74" s="106"/>
      <c r="H74" s="107"/>
    </row>
    <row r="75" spans="1:8" ht="114.75" customHeight="1">
      <c r="A75" s="108" t="s">
        <v>114</v>
      </c>
      <c r="B75" s="109"/>
      <c r="C75" s="109"/>
      <c r="D75" s="109"/>
      <c r="E75" s="109"/>
      <c r="F75" s="109"/>
      <c r="G75" s="109"/>
      <c r="H75" s="110"/>
    </row>
    <row r="76" spans="1:8">
      <c r="A76" s="90" t="s">
        <v>115</v>
      </c>
      <c r="B76" s="90"/>
      <c r="C76" s="90"/>
      <c r="D76" s="90"/>
      <c r="E76" s="90"/>
      <c r="F76" s="90"/>
      <c r="G76" s="90"/>
      <c r="H76" s="90"/>
    </row>
    <row r="77" spans="1:8" ht="15">
      <c r="A77" s="91" t="s">
        <v>116</v>
      </c>
      <c r="B77" s="91"/>
      <c r="C77" s="91"/>
      <c r="D77" s="91"/>
      <c r="E77" s="91"/>
      <c r="F77" s="91"/>
      <c r="G77" s="91"/>
      <c r="H77" s="91"/>
    </row>
    <row r="78" spans="1:8">
      <c r="A78" s="91"/>
      <c r="B78" s="91"/>
      <c r="C78" s="91"/>
      <c r="D78" s="91"/>
      <c r="E78" s="91"/>
      <c r="F78" s="91"/>
      <c r="G78" s="91"/>
      <c r="H78" s="91"/>
    </row>
    <row r="79" spans="1:8" ht="46.9" customHeight="1">
      <c r="A79" s="91"/>
      <c r="B79" s="91"/>
      <c r="C79" s="91"/>
      <c r="D79" s="91"/>
      <c r="E79" s="91"/>
      <c r="F79" s="91"/>
      <c r="G79" s="91"/>
      <c r="H79" s="91"/>
    </row>
    <row r="80" spans="1:8" ht="4.1500000000000004" customHeight="1">
      <c r="A80" s="91"/>
      <c r="B80" s="91"/>
      <c r="C80" s="91"/>
      <c r="D80" s="91"/>
      <c r="E80" s="91"/>
      <c r="F80" s="91"/>
      <c r="G80" s="91"/>
      <c r="H80" s="91"/>
    </row>
    <row r="81" spans="1:8" hidden="1">
      <c r="A81" s="91"/>
      <c r="B81" s="91"/>
      <c r="C81" s="91"/>
      <c r="D81" s="91"/>
      <c r="E81" s="91"/>
      <c r="F81" s="91"/>
      <c r="G81" s="91"/>
      <c r="H81" s="91"/>
    </row>
    <row r="82" spans="1:8">
      <c r="A82" s="92" t="s">
        <v>117</v>
      </c>
      <c r="B82" s="92"/>
      <c r="C82" s="92"/>
      <c r="D82" s="92"/>
      <c r="E82" s="92"/>
      <c r="F82" s="92"/>
      <c r="G82" s="92"/>
      <c r="H82" s="92"/>
    </row>
    <row r="83" spans="1:8" ht="15" thickBot="1">
      <c r="A83" s="93"/>
      <c r="B83" s="93"/>
      <c r="C83" s="93"/>
      <c r="D83" s="93"/>
      <c r="E83" s="93"/>
      <c r="F83" s="93"/>
      <c r="G83" s="93"/>
      <c r="H83" s="93"/>
    </row>
    <row r="84" spans="1:8">
      <c r="A84" s="89" t="s">
        <v>118</v>
      </c>
      <c r="B84" s="89"/>
      <c r="C84" s="89"/>
      <c r="D84" s="89"/>
      <c r="E84" s="89"/>
      <c r="F84" s="89"/>
      <c r="G84" s="89"/>
      <c r="H84" s="89"/>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sheetData>
  <mergeCells count="130">
    <mergeCell ref="K45:L45"/>
    <mergeCell ref="A15:L15"/>
    <mergeCell ref="L16:L17"/>
    <mergeCell ref="A26:L26"/>
    <mergeCell ref="K16:K17"/>
    <mergeCell ref="E30:J30"/>
    <mergeCell ref="A32:A33"/>
    <mergeCell ref="B32:B33"/>
    <mergeCell ref="A28:J28"/>
    <mergeCell ref="E31:J31"/>
    <mergeCell ref="A29:J29"/>
    <mergeCell ref="A16:A17"/>
    <mergeCell ref="E16:E17"/>
    <mergeCell ref="F16:F17"/>
    <mergeCell ref="K44:L44"/>
    <mergeCell ref="I44:J44"/>
    <mergeCell ref="B43:L43"/>
    <mergeCell ref="A43:A46"/>
    <mergeCell ref="B44:C44"/>
    <mergeCell ref="B45:C45"/>
    <mergeCell ref="B46:H46"/>
    <mergeCell ref="E44:F44"/>
    <mergeCell ref="I45:J45"/>
    <mergeCell ref="B23:D23"/>
    <mergeCell ref="F3:J3"/>
    <mergeCell ref="B55:F55"/>
    <mergeCell ref="B56:F56"/>
    <mergeCell ref="B58:E58"/>
    <mergeCell ref="F58:H58"/>
    <mergeCell ref="G51:H51"/>
    <mergeCell ref="B51:F52"/>
    <mergeCell ref="B53:F53"/>
    <mergeCell ref="B54:F54"/>
    <mergeCell ref="I14:J14"/>
    <mergeCell ref="A50:H50"/>
    <mergeCell ref="B39:F39"/>
    <mergeCell ref="B42:F42"/>
    <mergeCell ref="A47:H47"/>
    <mergeCell ref="A48:H48"/>
    <mergeCell ref="A49:H49"/>
    <mergeCell ref="A38:J38"/>
    <mergeCell ref="G44:H44"/>
    <mergeCell ref="B25:D25"/>
    <mergeCell ref="B16:D17"/>
    <mergeCell ref="C32:C33"/>
    <mergeCell ref="E27:G27"/>
    <mergeCell ref="A30:C30"/>
    <mergeCell ref="B14:C14"/>
    <mergeCell ref="G71:H71"/>
    <mergeCell ref="E14:H14"/>
    <mergeCell ref="G16:J16"/>
    <mergeCell ref="A39:A42"/>
    <mergeCell ref="D32:D33"/>
    <mergeCell ref="I32:I33"/>
    <mergeCell ref="J32:J33"/>
    <mergeCell ref="E32:E33"/>
    <mergeCell ref="F32:G32"/>
    <mergeCell ref="H32:H33"/>
    <mergeCell ref="A31:D31"/>
    <mergeCell ref="B27:C27"/>
    <mergeCell ref="A34:J34"/>
    <mergeCell ref="E70:F70"/>
    <mergeCell ref="G70:H70"/>
    <mergeCell ref="B70:D70"/>
    <mergeCell ref="B59:F60"/>
    <mergeCell ref="G59:H59"/>
    <mergeCell ref="B61:F61"/>
    <mergeCell ref="B62:F62"/>
    <mergeCell ref="B63:F63"/>
    <mergeCell ref="B22:D22"/>
    <mergeCell ref="G42:H42"/>
    <mergeCell ref="G39:H3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36:J36"/>
    <mergeCell ref="B40:F40"/>
    <mergeCell ref="G40:H40"/>
    <mergeCell ref="B41:F41"/>
    <mergeCell ref="G41:H41"/>
    <mergeCell ref="B18:D18"/>
    <mergeCell ref="B19:D19"/>
    <mergeCell ref="B20:D20"/>
    <mergeCell ref="B21:D21"/>
    <mergeCell ref="B24:D24"/>
    <mergeCell ref="A84:H84"/>
    <mergeCell ref="A76:H76"/>
    <mergeCell ref="A77:H81"/>
    <mergeCell ref="A82:H83"/>
    <mergeCell ref="B66:F66"/>
    <mergeCell ref="B67:F67"/>
    <mergeCell ref="A59:A67"/>
    <mergeCell ref="E45:F45"/>
    <mergeCell ref="A51:A57"/>
    <mergeCell ref="B57:F57"/>
    <mergeCell ref="B64:F64"/>
    <mergeCell ref="B65:F65"/>
    <mergeCell ref="A74:H74"/>
    <mergeCell ref="A75:H75"/>
    <mergeCell ref="A72:H72"/>
    <mergeCell ref="A73:H73"/>
    <mergeCell ref="A68:A71"/>
    <mergeCell ref="B69:D69"/>
    <mergeCell ref="G45:H45"/>
    <mergeCell ref="B68:H68"/>
    <mergeCell ref="E69:F69"/>
    <mergeCell ref="G69:H69"/>
    <mergeCell ref="E71:F71"/>
    <mergeCell ref="B71:D7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B42:F42</xm:sqref>
        </x14:dataValidation>
        <x14:dataValidation type="list" allowBlank="1" showInputMessage="1" showErrorMessage="1" xr:uid="{00000000-0002-0000-0000-000004000000}">
          <x14:formula1>
            <xm:f>'Skaidrojumi 1. daļa un biotopi'!$D$18:$D$21</xm:f>
          </x14:formula1>
          <xm:sqref>J35 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E35 E37</xm:sqref>
        </x14:dataValidation>
        <x14:dataValidation type="list" allowBlank="1" showInputMessage="1" showErrorMessage="1" xr:uid="{00000000-0002-0000-0000-000008000000}">
          <x14:formula1>
            <xm:f>'Sugas skaidrojumi'!$A$18:$A$21</xm:f>
          </x14:formula1>
          <xm:sqref>I35 I37</xm:sqref>
        </x14:dataValidation>
        <x14:dataValidation type="list" allowBlank="1" showInputMessage="1" showErrorMessage="1" xr:uid="{00000000-0002-0000-0000-000009000000}">
          <x14:formula1>
            <xm:f>'Sugas skaidrojumi'!$A$23:$A$42</xm:f>
          </x14:formula1>
          <xm:sqref>H35 H37</xm:sqref>
        </x14:dataValidation>
        <x14:dataValidation type="list" allowBlank="1" showInputMessage="1" showErrorMessage="1" xr:uid="{00000000-0002-0000-0000-00000A000000}">
          <x14:formula1>
            <xm:f>'Biotopu direktīvas II p. sugas'!$F$1:$K$1</xm:f>
          </x14:formula1>
          <xm:sqref>A35</xm:sqref>
        </x14:dataValidation>
        <x14:dataValidation type="list" allowBlank="1" showInputMessage="1" showErrorMessage="1" xr:uid="{00000000-0002-0000-0000-000010000000}">
          <x14:formula1>
            <xm:f>'3.2.+4. anketas daļa'!$A$17:$A$24</xm:f>
          </x14:formula1>
          <xm:sqref>B70:D71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G18:G25</xm:sqref>
        </x14:dataValidation>
        <x14:dataValidation type="list" allowBlank="1" showInputMessage="1" showErrorMessage="1" xr:uid="{00000000-0002-0000-0000-000001000000}">
          <x14:formula1>
            <xm:f>'Skaidrojumi 1. daļa un biotopi'!$G$18:$G$20</xm:f>
          </x14:formula1>
          <xm:sqref>H18:J25</xm:sqref>
        </x14:dataValidation>
        <x14:dataValidation type="list" allowBlank="1" showInputMessage="1" showErrorMessage="1" xr:uid="{00000000-0002-0000-0000-000002000000}">
          <x14:formula1>
            <xm:f>'Skaidrojumi 1. daļa un biotopi'!$B$18:$B$78</xm:f>
          </x14:formula1>
          <xm:sqref>A18:A25</xm:sqref>
        </x14:dataValidation>
        <x14:dataValidation type="list" allowBlank="1" showInputMessage="1" showErrorMessage="1" xr:uid="{00000000-0002-0000-0000-000006000000}">
          <x14:formula1>
            <xm:f>'Skaidrojumi 1. daļa un biotopi'!$D$18:$D$20</xm:f>
          </x14:formula1>
          <xm:sqref>F18:F25</xm:sqref>
        </x14:dataValidation>
        <x14:dataValidation type="list" allowBlank="1" showInputMessage="1" showErrorMessage="1" xr:uid="{00000000-0002-0000-0000-00000B000000}">
          <x14:formula1>
            <xm:f>OFFSET('Biotopu direktīvas II p. sugas'!$F$1,1,MATCH($A35,'Biotopu direktīvas II p. sugas'!$F$1:$K$1,0)-1,COUNTA(OFFSET('Biotopu direktīvas II p. sugas'!$F$1,1,MATCH($A35,'Biotopu direktīvas II p. sugas'!$F$1:$K$1,0)-1,25)),1)</xm:f>
          </x14:formula1>
          <xm:sqref>D35</xm:sqref>
        </x14:dataValidation>
        <x14:dataValidation type="list" allowBlank="1" showInputMessage="1" showErrorMessage="1" xr:uid="{00000000-0002-0000-0000-00000C000000}">
          <x14:formula1>
            <xm:f>'Biotopu direktīvas II p. sugas'!$F$1:$M$1</xm:f>
          </x14:formula1>
          <xm:sqref>A37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119</v>
      </c>
      <c r="B1" s="56" t="s">
        <v>33</v>
      </c>
      <c r="C1" s="56" t="s">
        <v>120</v>
      </c>
      <c r="D1" s="56" t="s">
        <v>121</v>
      </c>
      <c r="E1" s="56" t="s">
        <v>122</v>
      </c>
      <c r="F1" s="56" t="s">
        <v>123</v>
      </c>
      <c r="G1" s="56" t="s">
        <v>124</v>
      </c>
      <c r="H1" s="57" t="s">
        <v>125</v>
      </c>
      <c r="I1" s="56" t="s">
        <v>126</v>
      </c>
      <c r="J1" s="57" t="s">
        <v>127</v>
      </c>
      <c r="K1" s="56" t="s">
        <v>56</v>
      </c>
      <c r="L1" s="56" t="s">
        <v>128</v>
      </c>
    </row>
    <row r="2" spans="1:12">
      <c r="A2" s="58">
        <v>1</v>
      </c>
      <c r="B2" s="59">
        <v>986.84515999999996</v>
      </c>
      <c r="C2" s="60" t="s">
        <v>129</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129</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130</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130</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129</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129</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129</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130</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129</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130</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130</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130</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130</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129</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130</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130</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129</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129</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130</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129</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129</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130</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130</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130</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130</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129</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130</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129</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129</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129</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130</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129</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129</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129</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129</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130</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129</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129</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129</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129</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129</v>
      </c>
      <c r="D42" s="59">
        <v>0</v>
      </c>
      <c r="E42" s="59">
        <v>0</v>
      </c>
      <c r="F42" s="59">
        <v>0</v>
      </c>
      <c r="G42" s="59">
        <v>0</v>
      </c>
      <c r="H42" s="61">
        <f t="shared" si="0"/>
        <v>0</v>
      </c>
      <c r="I42" s="59">
        <v>0</v>
      </c>
      <c r="J42" s="61">
        <f t="shared" si="1"/>
        <v>0</v>
      </c>
      <c r="K42" s="1">
        <v>21</v>
      </c>
      <c r="L42" s="59">
        <v>0</v>
      </c>
    </row>
    <row r="43" spans="1:12">
      <c r="A43" s="58">
        <v>78</v>
      </c>
      <c r="B43" s="59">
        <v>19.502040999999998</v>
      </c>
      <c r="C43" s="60" t="s">
        <v>130</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129</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129</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129</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129</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129</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130</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130</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130</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129</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129</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130</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130</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130</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130</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130</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130</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129</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130</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130</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129</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129</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130</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130</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129</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129</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130</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130</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129</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130</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129</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129</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130</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129</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129</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130</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129</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129</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130</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129</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129</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130</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130</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129</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130</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129</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129</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129</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130</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129</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129</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129</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130</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129</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130</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130</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129</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130</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130</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129</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129</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129</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129</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129</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130</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130</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129</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129</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129</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129</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130</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129</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129</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129</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129</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129</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129</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129</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130</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129</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129</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129</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130</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130</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129</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129</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130</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130</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129</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130</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130</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130</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129</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129</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130</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129</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130</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129</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130</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130</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130</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129</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129</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129</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130</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129</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129</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130</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129</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129</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130</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130</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129</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129</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130</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130</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129</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129</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129</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130</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129</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130</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130</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130</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129</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130</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130</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130</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129</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130</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130</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130</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129</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130</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130</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130</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130</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129</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130</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130</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129</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130</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130</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129</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130</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129</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130</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129</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130</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130</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130</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130</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130</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129</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130</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130</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130</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129</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130</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130</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129</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129</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130</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129</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129</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129</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130</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129</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129</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130</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129</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130</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129</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130</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130</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130</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129</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129</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129</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129</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130</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130</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129</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130</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130</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129</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130</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130</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130</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130</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130</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130</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129</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129</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129</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130</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129</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129</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130</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129</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130</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130</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129</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130</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129</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129</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129</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130</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130</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130</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130</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129</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129</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130</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129</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129</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129</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129</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129</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129</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129</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129</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130</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129</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129</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129</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129</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130</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129</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130</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129</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130</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129</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129</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129</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129</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129</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129</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130</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129</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129</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130</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130</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129</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129</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130</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130</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129</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129</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130</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129</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129</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130</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129</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130</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130</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129</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130</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130</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130</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129</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130</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130</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130</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130</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129</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130</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130</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130</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130</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130</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129</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129</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129</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129</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130</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129</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129</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129</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130</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129</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129</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129</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130</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130</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130</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130</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130</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130</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130</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130</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129</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130</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130</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130</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129</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130</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129</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129</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130</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131</v>
      </c>
      <c r="B1" s="213"/>
      <c r="C1" s="213"/>
      <c r="D1" s="213"/>
    </row>
    <row r="2" spans="1:8" ht="43.15">
      <c r="A2" s="55" t="s">
        <v>119</v>
      </c>
      <c r="B2" s="56" t="s">
        <v>132</v>
      </c>
      <c r="C2" s="56" t="s">
        <v>133</v>
      </c>
      <c r="D2" s="68" t="s">
        <v>134</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135</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136</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137</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138</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139</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140</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141</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136</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137</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138</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139</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140</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135</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141</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136</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138</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141</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136</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138</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139</v>
      </c>
      <c r="C41" s="1">
        <v>129.413432</v>
      </c>
      <c r="D41" s="69">
        <v>0.10798380670017071</v>
      </c>
      <c r="E41" t="b">
        <f>EXACT(Anketa!$E$5,'Biotopi poligonos'!A41)</f>
        <v>0</v>
      </c>
      <c r="F41" t="str">
        <f>IF(E41=TRUE,COUNTIF($E$3:E41,TRUE),"")</f>
        <v/>
      </c>
      <c r="G41" t="str">
        <f>IFERROR(INDEX($B$3:$B$1772,MATCH(ROWS($F$3:F41),$F$3:$F$1772,0)),"")</f>
        <v/>
      </c>
    </row>
    <row r="42" spans="1:7">
      <c r="A42" s="70">
        <v>15</v>
      </c>
      <c r="B42" s="60" t="s">
        <v>140</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142</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135</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47</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143</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136</v>
      </c>
      <c r="C59" s="1">
        <v>17.864608</v>
      </c>
      <c r="D59" s="69">
        <v>3.8523015515241599E-3</v>
      </c>
      <c r="E59" t="b">
        <f>EXACT(Anketa!$E$5,'Biotopi poligonos'!A59)</f>
        <v>0</v>
      </c>
      <c r="F59" t="str">
        <f>IF(E59=TRUE,COUNTIF($E$3:E59,TRUE),"")</f>
        <v/>
      </c>
      <c r="G59" t="str">
        <f>IFERROR(INDEX($B$3:$B$1772,MATCH(ROWS($F$3:F59),$F$3:$F$1772,0)),"")</f>
        <v/>
      </c>
    </row>
    <row r="60" spans="1:7">
      <c r="A60" s="70">
        <v>32</v>
      </c>
      <c r="B60" s="60" t="s">
        <v>138</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144</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139</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140</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136</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138</v>
      </c>
      <c r="C67" s="1">
        <v>18.058973999999999</v>
      </c>
      <c r="D67" s="69">
        <v>0.2720569687721115</v>
      </c>
      <c r="E67" t="b">
        <f>EXACT(Anketa!$E$5,'Biotopi poligonos'!A67)</f>
        <v>0</v>
      </c>
      <c r="F67" t="str">
        <f>IF(E67=TRUE,COUNTIF($E$3:E67,TRUE),"")</f>
        <v/>
      </c>
      <c r="G67" t="str">
        <f>IFERROR(INDEX($B$3:$B$1772,MATCH(ROWS($F$3:F67),$F$3:$F$1772,0)),"")</f>
        <v/>
      </c>
    </row>
    <row r="68" spans="1:7">
      <c r="A68" s="70">
        <v>35</v>
      </c>
      <c r="B68" s="60" t="s">
        <v>140</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136</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138</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139</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138</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136</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138</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139</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140</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136</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138</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136</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138</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139</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140</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140</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136</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138</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139</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136</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138</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139</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136</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137</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138</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140</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47</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136</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138</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139</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136</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137</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138</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139</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47</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138</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136</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137</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139</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141</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136</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138</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139</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140</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141</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136</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138</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139</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140</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136</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138</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137</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139</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141</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136</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137</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138</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139</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136</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138</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140</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141</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136</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138</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139</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136</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138</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139</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136</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138</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140</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141</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136</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137</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138</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139</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140</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138</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136</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144</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140</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141</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136</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138</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140</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141</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139</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143</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137</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138</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136</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137</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138</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139</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140</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136</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138</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138</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141</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136</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137</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138</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139</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140</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142</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141</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136</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138</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139</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140</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143</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141</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136</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137</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138</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139</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140</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137</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136</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138</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139</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140</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136</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138</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136</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138</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139</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140</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136</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138</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139</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138</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140</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136</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138</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139</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47</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136</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137</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138</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141</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136</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138</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139</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143</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136</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137</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144</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139</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140</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47</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136</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138</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144</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139</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140</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136</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137</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138</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139</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140</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142</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138</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139</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136</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137</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138</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139</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140</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138</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138</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140</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139</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141</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136</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137</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138</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139</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140</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142</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136</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138</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139</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140</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136</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138</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139</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47</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136</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138</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139</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140</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136</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138</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139</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136</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138</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139</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140</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136</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138</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138</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144</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137</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138</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144</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141</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138</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139</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136</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138</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139</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135</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47</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136</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138</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140</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136</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137</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138</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140</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141</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136</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138</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139</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136</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137</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138</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139</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140</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136</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137</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138</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135</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141</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136</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137</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138</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144</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139</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140</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136</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138</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139</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140</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136</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138</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139</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136</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138</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139</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138</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141</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136</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138</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139</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143</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136</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136</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138</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138</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144</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139</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141</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136</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138</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139</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140</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142</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47</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140</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138</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137</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140</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141</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136</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138</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139</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141</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136</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138</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139</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136</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138</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140</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135</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141</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136</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137</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138</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139</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140</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143</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141</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136</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137</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138</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144</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139</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140</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145</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136</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138</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139</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140</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136</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137</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138</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139</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136</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137</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138</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139</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140</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141</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136</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137</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138</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139</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136</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137</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138</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140</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136</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137</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138</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144</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139</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140</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136</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138</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139</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140</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135</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47</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136</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138</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139</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141</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136</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139</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141</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136</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139</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136</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138</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139</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140</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136</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138</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139</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47</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143</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136</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137</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144</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140</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136</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137</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144</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140</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138</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139</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140</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136</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144</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141</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136</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138</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139</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137</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136</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138</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139</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47</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136</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144</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140</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136</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137</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138</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140</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141</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136</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137</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138</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144</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139</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140</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136</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139</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138</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139</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140</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136</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141</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136</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137</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138</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139</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140</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141</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136</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137</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138</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139</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140</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140</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136</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137</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138</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139</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140</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141</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136</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138</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139</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136</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138</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139</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140</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135</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47</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141</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136</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138</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139</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140</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136</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138</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144</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139</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141</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136</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138</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139</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138</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141</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136</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138</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139</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141</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136</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137</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138</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139</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140</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136</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137</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138</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139</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140</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136</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138</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47</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139</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136</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137</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138</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144</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136</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139</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143</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136</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137</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138</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140</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136</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138</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139</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136</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138</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144</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139</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140</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141</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136</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138</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139</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140</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136</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138</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141</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136</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137</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139</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136</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138</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146</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141</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136</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138</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139</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138</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140</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141</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136</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137</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138</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139</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142</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136</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138</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139</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141</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147</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136</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138</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139</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141</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136</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139</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136</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139</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141</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139</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136</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138</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139</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136</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138</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140</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47</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49</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136</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136</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139</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141</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136</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138</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139</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140</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141</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141</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136</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139</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136</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139</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140</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141</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136</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139</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136</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138</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139</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136</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138</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136</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139</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135</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144</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140</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136</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137</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144</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143</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136</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137</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138</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139</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140</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145</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141</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136</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138</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139</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136</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138</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139</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146</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140</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136</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138</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139</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140</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136</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138</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139</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140</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141</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136</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139</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136</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136</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139</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136</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139</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136</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138</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139</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47</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136</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138</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139</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140</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135</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47</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136</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139</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47</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143</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140</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136</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138</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140</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143</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136</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138</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139</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140</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136</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137</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138</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139</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140</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136</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137</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138</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140</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136</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138</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140</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138</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139</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141</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139</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141</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136</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139</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140</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141</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136</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139</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136</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138</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139</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141</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136</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138</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139</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140</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142</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136</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144</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139</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140</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138</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140</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142</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136</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137</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140</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136</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137</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138</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139</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140</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136</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137</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138</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139</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140</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138</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146</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141</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136</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137</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138</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139</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140</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47</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143</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136</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138</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140</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145</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136</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139</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136</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138</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139</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140</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136</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144</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139</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140</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136</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137</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138</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139</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47</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136</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138</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139</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140</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142</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141</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136</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137</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138</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139</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140</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141</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136</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139</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141</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136</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137</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138</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139</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140</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141</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136</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138</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139</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138</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141</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136</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138</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139</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136</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138</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139</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47</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144</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136</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139</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140</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141</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136</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137</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138</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144</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139</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140</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141</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136</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138</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139</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136</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137</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138</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140</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146</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135</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47</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143</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136</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137</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138</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144</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140</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141</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136</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138</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139</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141</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136</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139</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146</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135</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47</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141</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136</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138</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139</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141</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136</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138</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139</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140</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141</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136</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137</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138</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139</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143</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136</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138</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140</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136</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138</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144</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139</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140</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136</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138</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140</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141</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136</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137</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138</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139</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140</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136</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138</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139</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138</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139</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140</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136</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137</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138</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140</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136</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138</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140</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141</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136</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139</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136</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138</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139</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140</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136</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137</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138</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144</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140</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141</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136</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139</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138</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138</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140</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136</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137</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138</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136</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138</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139</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140</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136</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144</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136</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138</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140</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136</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138</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144</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136</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144</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140</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136</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136</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138</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139</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141</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136</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138</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139</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136</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136</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138</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139</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140</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136</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138</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136</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139</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141</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136</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139</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141</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136</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137</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138</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139</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140</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136</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137</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138</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139</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140</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141</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136</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138</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139</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138</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138</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139</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141</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136</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138</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139</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144</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136</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47</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136</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139</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47</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136</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144</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139</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141</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136</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138</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139</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141</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136</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139</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136</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137</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138</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136</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139</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146</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138</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140</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47</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138</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140</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141</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136</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138</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139</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136</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138</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139</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140</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141</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137</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139</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140</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136</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138</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139</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136</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138</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139</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136</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137</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138</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140</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136</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140</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136</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138</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144</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137</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138</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140</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136</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138</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139</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140</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138</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148</v>
      </c>
      <c r="B1" s="52" t="s">
        <v>149</v>
      </c>
    </row>
    <row r="2" spans="1:2">
      <c r="A2">
        <v>1110</v>
      </c>
      <c r="B2" s="53">
        <v>296.14945299999999</v>
      </c>
    </row>
    <row r="3" spans="1:2">
      <c r="A3" t="s">
        <v>150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151</v>
      </c>
      <c r="B9" s="53">
        <v>184.40663000000001</v>
      </c>
    </row>
    <row r="10" spans="1:2">
      <c r="A10">
        <v>1640</v>
      </c>
      <c r="B10" s="53">
        <v>32.253346000000001</v>
      </c>
    </row>
    <row r="11" spans="1:2">
      <c r="A11">
        <v>2110</v>
      </c>
      <c r="B11" s="53">
        <v>134.548362</v>
      </c>
    </row>
    <row r="12" spans="1:2">
      <c r="A12">
        <v>2120</v>
      </c>
      <c r="B12" s="53">
        <v>314.56304799999998</v>
      </c>
    </row>
    <row r="13" spans="1:2">
      <c r="A13" t="s">
        <v>146</v>
      </c>
      <c r="B13" s="53">
        <v>1118.762007</v>
      </c>
    </row>
    <row r="14" spans="1:2">
      <c r="A14" t="s">
        <v>152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154</v>
      </c>
      <c r="B29" s="53">
        <v>205.49875</v>
      </c>
    </row>
    <row r="30" spans="1:2">
      <c r="A30" t="s">
        <v>135</v>
      </c>
      <c r="B30" s="53">
        <v>270.51240200000001</v>
      </c>
    </row>
    <row r="31" spans="1:2">
      <c r="A31">
        <v>6210</v>
      </c>
      <c r="B31" s="53">
        <v>2754.8033049999999</v>
      </c>
    </row>
    <row r="32" spans="1:2">
      <c r="A32" t="s">
        <v>47</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143</v>
      </c>
      <c r="B38" s="53">
        <v>1395.2328729999999</v>
      </c>
    </row>
    <row r="39" spans="1:2">
      <c r="A39" t="s">
        <v>141</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147</v>
      </c>
      <c r="B44" s="53">
        <v>578.346767</v>
      </c>
    </row>
    <row r="45" spans="1:2">
      <c r="A45" t="s">
        <v>49</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136</v>
      </c>
      <c r="B50" s="53">
        <v>27977.709726000001</v>
      </c>
    </row>
    <row r="51" spans="1:2">
      <c r="A51" t="s">
        <v>137</v>
      </c>
      <c r="B51" s="53">
        <v>4570.2387849999996</v>
      </c>
    </row>
    <row r="52" spans="1:2">
      <c r="A52">
        <v>9050</v>
      </c>
      <c r="B52" s="53">
        <v>7200.9539089999998</v>
      </c>
    </row>
    <row r="53" spans="1:2">
      <c r="A53">
        <v>9060</v>
      </c>
      <c r="B53" s="53">
        <v>741.69055200000003</v>
      </c>
    </row>
    <row r="54" spans="1:2">
      <c r="A54">
        <v>9070</v>
      </c>
      <c r="B54" s="53">
        <v>184.54227399999999</v>
      </c>
    </row>
    <row r="55" spans="1:2">
      <c r="A55" t="s">
        <v>138</v>
      </c>
      <c r="B55" s="53">
        <v>8941.7609250000005</v>
      </c>
    </row>
    <row r="56" spans="1:2">
      <c r="A56">
        <v>9160</v>
      </c>
      <c r="B56" s="53">
        <v>1143.453812</v>
      </c>
    </row>
    <row r="57" spans="1:2">
      <c r="A57" t="s">
        <v>144</v>
      </c>
      <c r="B57" s="53">
        <v>4223.3933100000004</v>
      </c>
    </row>
    <row r="58" spans="1:2">
      <c r="A58" t="s">
        <v>139</v>
      </c>
      <c r="B58" s="53">
        <v>33176.504542000002</v>
      </c>
    </row>
    <row r="59" spans="1:2">
      <c r="A59" t="s">
        <v>140</v>
      </c>
      <c r="B59" s="53">
        <v>4427.5539719999997</v>
      </c>
    </row>
    <row r="60" spans="1:2">
      <c r="A60" t="s">
        <v>145</v>
      </c>
      <c r="B60" s="53">
        <v>745.48170900000002</v>
      </c>
    </row>
    <row r="61" spans="1:2">
      <c r="A61" t="s">
        <v>142</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28.9">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28.9">
      <c r="A3" s="13" t="s">
        <v>180</v>
      </c>
      <c r="B3" s="15" t="s">
        <v>181</v>
      </c>
      <c r="D3" s="13" t="s">
        <v>180</v>
      </c>
      <c r="E3" s="13" t="s">
        <v>182</v>
      </c>
      <c r="F3" s="31" t="s">
        <v>183</v>
      </c>
      <c r="H3" s="24" t="s">
        <v>184</v>
      </c>
      <c r="I3" s="13" t="s">
        <v>185</v>
      </c>
      <c r="J3" s="13" t="s">
        <v>186</v>
      </c>
      <c r="K3" s="13" t="s">
        <v>187</v>
      </c>
      <c r="L3" s="24" t="s">
        <v>188</v>
      </c>
      <c r="M3" s="13" t="s">
        <v>189</v>
      </c>
      <c r="N3" s="13" t="s">
        <v>190</v>
      </c>
    </row>
    <row r="4" spans="1:14">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c r="A6" s="13" t="s">
        <v>182</v>
      </c>
      <c r="B6" s="15" t="s">
        <v>209</v>
      </c>
      <c r="E6" s="13" t="s">
        <v>210</v>
      </c>
      <c r="F6" s="31" t="s">
        <v>211</v>
      </c>
      <c r="H6" s="24" t="s">
        <v>212</v>
      </c>
      <c r="J6" s="13" t="s">
        <v>213</v>
      </c>
      <c r="K6" s="13" t="s">
        <v>214</v>
      </c>
      <c r="L6" s="24" t="s">
        <v>215</v>
      </c>
      <c r="M6" s="13" t="s">
        <v>216</v>
      </c>
    </row>
    <row r="7" spans="1:14" ht="28.9">
      <c r="A7" s="13" t="s">
        <v>193</v>
      </c>
      <c r="B7" s="15" t="s">
        <v>217</v>
      </c>
      <c r="E7" s="13" t="s">
        <v>218</v>
      </c>
      <c r="F7" s="31" t="s">
        <v>219</v>
      </c>
      <c r="H7" s="24" t="s">
        <v>220</v>
      </c>
      <c r="J7" s="13" t="s">
        <v>221</v>
      </c>
      <c r="K7" s="13" t="s">
        <v>222</v>
      </c>
      <c r="L7" s="32" t="s">
        <v>223</v>
      </c>
    </row>
    <row r="8" spans="1:14" ht="28.9">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770</v>
      </c>
      <c r="J1" s="214"/>
    </row>
    <row r="2" spans="1:10">
      <c r="A2" t="s">
        <v>2</v>
      </c>
      <c r="B2" s="214" t="s">
        <v>771</v>
      </c>
      <c r="C2" s="214"/>
      <c r="I2" t="s">
        <v>772</v>
      </c>
    </row>
    <row r="3" spans="1:10">
      <c r="B3" t="s">
        <v>773</v>
      </c>
      <c r="C3" s="2" t="s">
        <v>774</v>
      </c>
      <c r="I3">
        <v>2</v>
      </c>
    </row>
    <row r="4" spans="1:10">
      <c r="B4" t="s">
        <v>4</v>
      </c>
      <c r="C4" s="2" t="s">
        <v>775</v>
      </c>
      <c r="I4">
        <v>3</v>
      </c>
    </row>
    <row r="5" spans="1:10">
      <c r="B5" t="s">
        <v>776</v>
      </c>
      <c r="C5" s="2" t="s">
        <v>777</v>
      </c>
      <c r="I5">
        <v>4</v>
      </c>
    </row>
    <row r="6" spans="1:10">
      <c r="C6" s="2" t="s">
        <v>778</v>
      </c>
      <c r="I6">
        <v>5</v>
      </c>
    </row>
    <row r="7" spans="1:10">
      <c r="A7" t="s">
        <v>8</v>
      </c>
      <c r="B7" t="s">
        <v>779</v>
      </c>
      <c r="I7">
        <v>6</v>
      </c>
    </row>
    <row r="8" spans="1:10">
      <c r="B8" t="s">
        <v>780</v>
      </c>
      <c r="I8">
        <v>7</v>
      </c>
    </row>
    <row r="9" spans="1:10">
      <c r="B9" t="s">
        <v>10</v>
      </c>
      <c r="I9">
        <v>8</v>
      </c>
    </row>
    <row r="10" spans="1:10">
      <c r="B10" t="s">
        <v>781</v>
      </c>
      <c r="I10">
        <v>9</v>
      </c>
    </row>
    <row r="11" spans="1:10">
      <c r="B11" t="s">
        <v>778</v>
      </c>
      <c r="I11">
        <v>10</v>
      </c>
    </row>
    <row r="15" spans="1:10">
      <c r="B15" t="s">
        <v>778</v>
      </c>
    </row>
    <row r="16" spans="1:10">
      <c r="A16" t="s">
        <v>782</v>
      </c>
      <c r="B16" s="214" t="s">
        <v>783</v>
      </c>
      <c r="C16" s="214"/>
    </row>
    <row r="17" spans="2:9" ht="28.9">
      <c r="B17" s="3" t="s">
        <v>31</v>
      </c>
      <c r="C17" s="3" t="s">
        <v>784</v>
      </c>
      <c r="D17" t="s">
        <v>34</v>
      </c>
      <c r="F17" s="6" t="s">
        <v>785</v>
      </c>
      <c r="G17" t="s">
        <v>786</v>
      </c>
      <c r="H17" t="s">
        <v>787</v>
      </c>
      <c r="I17" s="6" t="s">
        <v>788</v>
      </c>
    </row>
    <row r="18" spans="2:9">
      <c r="B18" s="4">
        <v>1110</v>
      </c>
      <c r="C18" s="1" t="s">
        <v>789</v>
      </c>
      <c r="D18" t="s">
        <v>43</v>
      </c>
      <c r="E18" t="s">
        <v>790</v>
      </c>
      <c r="F18" t="s">
        <v>48</v>
      </c>
      <c r="G18" t="s">
        <v>48</v>
      </c>
      <c r="H18" t="s">
        <v>48</v>
      </c>
      <c r="I18" t="s">
        <v>48</v>
      </c>
    </row>
    <row r="19" spans="2:9">
      <c r="B19" s="4" t="s">
        <v>150</v>
      </c>
      <c r="C19" s="1" t="s">
        <v>791</v>
      </c>
      <c r="D19" t="s">
        <v>792</v>
      </c>
      <c r="E19" t="s">
        <v>793</v>
      </c>
      <c r="F19" t="s">
        <v>44</v>
      </c>
      <c r="G19" t="s">
        <v>44</v>
      </c>
      <c r="H19" t="s">
        <v>44</v>
      </c>
      <c r="I19" t="s">
        <v>44</v>
      </c>
    </row>
    <row r="20" spans="2:9">
      <c r="B20" s="4">
        <v>1170</v>
      </c>
      <c r="C20" s="1" t="s">
        <v>794</v>
      </c>
      <c r="D20" t="s">
        <v>795</v>
      </c>
      <c r="E20" t="s">
        <v>796</v>
      </c>
      <c r="F20" t="s">
        <v>45</v>
      </c>
      <c r="G20" t="s">
        <v>45</v>
      </c>
      <c r="H20" t="s">
        <v>45</v>
      </c>
      <c r="I20" t="s">
        <v>45</v>
      </c>
    </row>
    <row r="21" spans="2:9">
      <c r="B21" s="4">
        <v>1210</v>
      </c>
      <c r="C21" s="1" t="s">
        <v>797</v>
      </c>
      <c r="D21" t="s">
        <v>798</v>
      </c>
      <c r="E21" t="s">
        <v>799</v>
      </c>
      <c r="F21" t="s">
        <v>46</v>
      </c>
    </row>
    <row r="22" spans="2:9">
      <c r="B22" s="4">
        <v>1220</v>
      </c>
      <c r="C22" s="1" t="s">
        <v>800</v>
      </c>
    </row>
    <row r="23" spans="2:9">
      <c r="B23" s="4">
        <v>1230</v>
      </c>
      <c r="C23" s="1" t="s">
        <v>801</v>
      </c>
    </row>
    <row r="24" spans="2:9">
      <c r="B24" s="4">
        <v>1310</v>
      </c>
      <c r="C24" s="1" t="s">
        <v>802</v>
      </c>
    </row>
    <row r="25" spans="2:9">
      <c r="B25" s="4" t="s">
        <v>151</v>
      </c>
      <c r="C25" s="1" t="s">
        <v>803</v>
      </c>
    </row>
    <row r="26" spans="2:9">
      <c r="B26" s="4">
        <v>1640</v>
      </c>
      <c r="C26" s="1" t="s">
        <v>804</v>
      </c>
    </row>
    <row r="27" spans="2:9">
      <c r="B27" s="4">
        <v>2110</v>
      </c>
      <c r="C27" s="1" t="s">
        <v>805</v>
      </c>
    </row>
    <row r="28" spans="2:9">
      <c r="B28" s="4">
        <v>2120</v>
      </c>
      <c r="C28" s="1" t="s">
        <v>806</v>
      </c>
    </row>
    <row r="29" spans="2:9">
      <c r="B29" s="4" t="s">
        <v>146</v>
      </c>
      <c r="C29" s="1" t="s">
        <v>807</v>
      </c>
    </row>
    <row r="30" spans="2:9">
      <c r="B30" s="4" t="s">
        <v>152</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153</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154</v>
      </c>
      <c r="C46" s="1" t="s">
        <v>824</v>
      </c>
    </row>
    <row r="47" spans="2:3">
      <c r="B47" s="4" t="s">
        <v>135</v>
      </c>
      <c r="C47" s="1" t="s">
        <v>825</v>
      </c>
    </row>
    <row r="48" spans="2:3">
      <c r="B48" s="4">
        <v>6210</v>
      </c>
      <c r="C48" s="1" t="s">
        <v>826</v>
      </c>
    </row>
    <row r="49" spans="2:3">
      <c r="B49" s="4" t="s">
        <v>47</v>
      </c>
      <c r="C49" s="1" t="s">
        <v>827</v>
      </c>
    </row>
    <row r="50" spans="2:3">
      <c r="B50" s="4" t="s">
        <v>42</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143</v>
      </c>
      <c r="C55" s="1" t="s">
        <v>833</v>
      </c>
    </row>
    <row r="56" spans="2:3">
      <c r="B56" s="4" t="s">
        <v>141</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147</v>
      </c>
      <c r="C61" s="1" t="s">
        <v>839</v>
      </c>
    </row>
    <row r="62" spans="2:3">
      <c r="B62" s="4" t="s">
        <v>49</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136</v>
      </c>
      <c r="C67" s="1" t="s">
        <v>845</v>
      </c>
    </row>
    <row r="68" spans="2:3">
      <c r="B68" s="4" t="s">
        <v>137</v>
      </c>
      <c r="C68" s="1" t="s">
        <v>846</v>
      </c>
    </row>
    <row r="69" spans="2:3">
      <c r="B69" s="4">
        <v>9050</v>
      </c>
      <c r="C69" s="1" t="s">
        <v>847</v>
      </c>
    </row>
    <row r="70" spans="2:3">
      <c r="B70" s="4">
        <v>9060</v>
      </c>
      <c r="C70" s="1" t="s">
        <v>848</v>
      </c>
    </row>
    <row r="71" spans="2:3">
      <c r="B71" s="4">
        <v>9070</v>
      </c>
      <c r="C71" s="1" t="s">
        <v>849</v>
      </c>
    </row>
    <row r="72" spans="2:3">
      <c r="B72" s="4" t="s">
        <v>138</v>
      </c>
      <c r="C72" s="1" t="s">
        <v>850</v>
      </c>
    </row>
    <row r="73" spans="2:3">
      <c r="B73" s="4">
        <v>9160</v>
      </c>
      <c r="C73" s="1" t="s">
        <v>851</v>
      </c>
    </row>
    <row r="74" spans="2:3">
      <c r="B74" s="4" t="s">
        <v>144</v>
      </c>
      <c r="C74" s="1" t="s">
        <v>852</v>
      </c>
    </row>
    <row r="75" spans="2:3">
      <c r="B75" s="4" t="s">
        <v>139</v>
      </c>
      <c r="C75" s="1" t="s">
        <v>853</v>
      </c>
    </row>
    <row r="76" spans="2:3">
      <c r="B76" s="4" t="s">
        <v>140</v>
      </c>
      <c r="C76" s="1" t="s">
        <v>854</v>
      </c>
    </row>
    <row r="77" spans="2:3">
      <c r="B77" s="4" t="s">
        <v>145</v>
      </c>
      <c r="C77" s="1" t="s">
        <v>855</v>
      </c>
    </row>
    <row r="78" spans="2:3">
      <c r="B78" s="4" t="s">
        <v>142</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48</v>
      </c>
    </row>
    <row r="3" spans="1:2">
      <c r="A3" t="s">
        <v>858</v>
      </c>
    </row>
    <row r="4" spans="1:2">
      <c r="A4" t="s">
        <v>859</v>
      </c>
    </row>
    <row r="5" spans="1:2">
      <c r="A5" t="s">
        <v>792</v>
      </c>
    </row>
    <row r="6" spans="1:2">
      <c r="A6" t="s">
        <v>795</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65</v>
      </c>
    </row>
    <row r="18" spans="1:3">
      <c r="A18" t="s">
        <v>45</v>
      </c>
    </row>
    <row r="19" spans="1:3">
      <c r="A19" t="s">
        <v>860</v>
      </c>
    </row>
    <row r="20" spans="1:3">
      <c r="A20" t="s">
        <v>870</v>
      </c>
    </row>
    <row r="21" spans="1:3">
      <c r="A21" t="s">
        <v>795</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48</v>
      </c>
      <c r="H1" t="s">
        <v>860</v>
      </c>
      <c r="I1" t="s">
        <v>792</v>
      </c>
      <c r="J1" t="s">
        <v>795</v>
      </c>
      <c r="K1" t="s">
        <v>858</v>
      </c>
      <c r="L1" t="s">
        <v>930</v>
      </c>
      <c r="M1" t="s">
        <v>931</v>
      </c>
    </row>
    <row r="2" spans="2:16" ht="43.15">
      <c r="B2" s="16" t="s">
        <v>932</v>
      </c>
      <c r="C2" s="17" t="s">
        <v>933</v>
      </c>
      <c r="D2" s="18">
        <v>1919</v>
      </c>
      <c r="F2" s="16" t="s">
        <v>932</v>
      </c>
      <c r="G2" s="19" t="s">
        <v>168</v>
      </c>
      <c r="H2" s="19" t="s">
        <v>185</v>
      </c>
      <c r="I2" s="19" t="s">
        <v>934</v>
      </c>
      <c r="J2" s="19" t="s">
        <v>214</v>
      </c>
      <c r="K2" s="19" t="s">
        <v>935</v>
      </c>
      <c r="L2" s="27"/>
      <c r="O2" s="15"/>
      <c r="P2" s="27"/>
    </row>
    <row r="3" spans="2:16" ht="28.9">
      <c r="B3" s="19" t="s">
        <v>170</v>
      </c>
      <c r="C3" s="20" t="s">
        <v>201</v>
      </c>
      <c r="D3" s="18">
        <v>1936</v>
      </c>
      <c r="F3" s="19" t="s">
        <v>170</v>
      </c>
      <c r="G3" s="19" t="s">
        <v>191</v>
      </c>
      <c r="I3" s="19" t="s">
        <v>936</v>
      </c>
      <c r="J3" s="19" t="s">
        <v>937</v>
      </c>
      <c r="K3" s="19" t="s">
        <v>938</v>
      </c>
      <c r="L3" s="27"/>
      <c r="O3" s="15"/>
      <c r="P3" s="27"/>
    </row>
    <row r="4" spans="2:16">
      <c r="B4" s="16" t="s">
        <v>939</v>
      </c>
      <c r="C4" s="17" t="s">
        <v>940</v>
      </c>
      <c r="D4" s="18">
        <v>1929</v>
      </c>
      <c r="F4" s="16" t="s">
        <v>939</v>
      </c>
      <c r="I4" s="16" t="s">
        <v>941</v>
      </c>
      <c r="J4" s="19" t="s">
        <v>250</v>
      </c>
      <c r="K4" s="16" t="s">
        <v>942</v>
      </c>
      <c r="L4" s="27"/>
      <c r="O4" s="15"/>
      <c r="P4" s="27"/>
    </row>
    <row r="5" spans="2:16">
      <c r="B5" s="19" t="s">
        <v>202</v>
      </c>
      <c r="C5" s="20" t="s">
        <v>224</v>
      </c>
      <c r="D5" s="18">
        <v>1920</v>
      </c>
      <c r="F5" s="19" t="s">
        <v>202</v>
      </c>
      <c r="I5" s="19" t="s">
        <v>943</v>
      </c>
      <c r="J5" s="19" t="s">
        <v>257</v>
      </c>
      <c r="K5" s="16" t="s">
        <v>944</v>
      </c>
      <c r="L5" s="27"/>
      <c r="O5" s="15"/>
      <c r="P5" s="27"/>
    </row>
    <row r="6" spans="2:16">
      <c r="B6" s="16" t="s">
        <v>945</v>
      </c>
      <c r="C6" s="17" t="s">
        <v>946</v>
      </c>
      <c r="D6" s="18">
        <v>4030</v>
      </c>
      <c r="F6" s="16" t="s">
        <v>945</v>
      </c>
      <c r="G6" s="15"/>
      <c r="H6" s="27"/>
      <c r="I6" s="19" t="s">
        <v>947</v>
      </c>
      <c r="J6" s="25" t="s">
        <v>948</v>
      </c>
      <c r="K6" s="19" t="s">
        <v>189</v>
      </c>
      <c r="L6" s="27"/>
      <c r="O6" s="14"/>
      <c r="P6" s="27"/>
    </row>
    <row r="7" spans="2:16">
      <c r="B7" s="19" t="s">
        <v>239</v>
      </c>
      <c r="C7" s="20" t="s">
        <v>259</v>
      </c>
      <c r="D7" s="18">
        <v>1086</v>
      </c>
      <c r="F7" s="19" t="s">
        <v>239</v>
      </c>
      <c r="I7" s="19" t="s">
        <v>949</v>
      </c>
      <c r="J7" s="26" t="s">
        <v>230</v>
      </c>
      <c r="K7" s="16" t="s">
        <v>950</v>
      </c>
      <c r="L7" s="27"/>
      <c r="O7" s="15"/>
      <c r="P7" s="27"/>
    </row>
    <row r="8" spans="2:16" ht="28.9">
      <c r="B8" s="19" t="s">
        <v>246</v>
      </c>
      <c r="C8" s="20" t="s">
        <v>266</v>
      </c>
      <c r="D8" s="18">
        <v>1081</v>
      </c>
      <c r="F8" s="19" t="s">
        <v>246</v>
      </c>
      <c r="I8" s="19" t="s">
        <v>951</v>
      </c>
      <c r="J8" s="26" t="s">
        <v>283</v>
      </c>
      <c r="K8" s="16" t="s">
        <v>952</v>
      </c>
      <c r="L8" s="27"/>
      <c r="O8" s="15"/>
      <c r="P8" s="27"/>
    </row>
    <row r="9" spans="2:16" ht="28.9">
      <c r="B9" s="19" t="s">
        <v>267</v>
      </c>
      <c r="C9" s="20" t="s">
        <v>284</v>
      </c>
      <c r="D9" s="18">
        <v>1065</v>
      </c>
      <c r="F9" s="19" t="s">
        <v>267</v>
      </c>
      <c r="I9" s="16" t="s">
        <v>953</v>
      </c>
      <c r="J9" s="26" t="s">
        <v>393</v>
      </c>
      <c r="K9" s="19" t="s">
        <v>954</v>
      </c>
      <c r="L9" s="27"/>
      <c r="O9" s="15"/>
      <c r="P9" s="27"/>
    </row>
    <row r="10" spans="2:16">
      <c r="B10" s="19" t="s">
        <v>285</v>
      </c>
      <c r="C10" s="20" t="s">
        <v>302</v>
      </c>
      <c r="D10" s="18">
        <v>1082</v>
      </c>
      <c r="F10" s="19" t="s">
        <v>285</v>
      </c>
      <c r="G10" s="15"/>
      <c r="H10" s="27"/>
      <c r="I10" s="19" t="s">
        <v>200</v>
      </c>
      <c r="J10" s="26" t="s">
        <v>419</v>
      </c>
      <c r="K10" s="16" t="s">
        <v>955</v>
      </c>
      <c r="L10" s="27"/>
      <c r="O10" s="15"/>
      <c r="P10" s="27"/>
    </row>
    <row r="11" spans="2:16" ht="28.9">
      <c r="B11" s="19" t="s">
        <v>303</v>
      </c>
      <c r="C11" s="20" t="s">
        <v>320</v>
      </c>
      <c r="D11" s="18">
        <v>6169</v>
      </c>
      <c r="F11" s="19" t="s">
        <v>303</v>
      </c>
      <c r="G11" s="21"/>
      <c r="H11" s="27"/>
      <c r="I11" s="19" t="s">
        <v>956</v>
      </c>
      <c r="J11" s="26" t="s">
        <v>957</v>
      </c>
      <c r="K11" s="16" t="s">
        <v>958</v>
      </c>
      <c r="L11" s="27"/>
      <c r="O11" s="15"/>
    </row>
    <row r="12" spans="2:16">
      <c r="B12" s="19" t="s">
        <v>959</v>
      </c>
      <c r="C12" s="20" t="s">
        <v>960</v>
      </c>
      <c r="D12" s="18">
        <v>1042</v>
      </c>
      <c r="F12" s="19" t="s">
        <v>959</v>
      </c>
      <c r="G12" s="14"/>
      <c r="H12" s="27"/>
      <c r="J12" s="26" t="s">
        <v>516</v>
      </c>
      <c r="K12" s="19" t="s">
        <v>199</v>
      </c>
      <c r="O12" s="15"/>
      <c r="P12" s="27"/>
    </row>
    <row r="13" spans="2:16">
      <c r="B13" s="19" t="s">
        <v>961</v>
      </c>
      <c r="C13" s="20" t="s">
        <v>962</v>
      </c>
      <c r="D13" s="18">
        <v>1060</v>
      </c>
      <c r="F13" s="19" t="s">
        <v>961</v>
      </c>
      <c r="G13" s="14"/>
      <c r="H13" s="27"/>
      <c r="J13" s="26" t="s">
        <v>518</v>
      </c>
      <c r="O13" s="15"/>
      <c r="P13" s="27"/>
    </row>
    <row r="14" spans="2:16">
      <c r="B14" s="19" t="s">
        <v>963</v>
      </c>
      <c r="C14" s="20" t="s">
        <v>964</v>
      </c>
      <c r="D14" s="18">
        <v>6177</v>
      </c>
      <c r="F14" s="19" t="s">
        <v>963</v>
      </c>
      <c r="G14" s="15"/>
      <c r="H14" s="27"/>
      <c r="J14" s="26" t="s">
        <v>520</v>
      </c>
      <c r="O14" s="15"/>
      <c r="P14" s="27"/>
    </row>
    <row r="15" spans="2:16" ht="28.9">
      <c r="B15" s="19" t="s">
        <v>327</v>
      </c>
      <c r="C15" s="20" t="s">
        <v>344</v>
      </c>
      <c r="D15" s="18">
        <v>1029</v>
      </c>
      <c r="F15" s="19" t="s">
        <v>327</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969</v>
      </c>
      <c r="C20" s="20" t="s">
        <v>970</v>
      </c>
      <c r="D20" s="18">
        <v>1926</v>
      </c>
      <c r="F20" s="19" t="s">
        <v>969</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971</v>
      </c>
      <c r="C26" s="20" t="s">
        <v>972</v>
      </c>
      <c r="D26" s="18">
        <v>4044</v>
      </c>
      <c r="F26" s="19" t="s">
        <v>971</v>
      </c>
    </row>
    <row r="27" spans="2:16" ht="28.9">
      <c r="B27" s="19" t="s">
        <v>168</v>
      </c>
      <c r="C27" s="20" t="s">
        <v>169</v>
      </c>
      <c r="D27" s="18">
        <v>1188</v>
      </c>
    </row>
    <row r="28" spans="2:16">
      <c r="B28" s="19" t="s">
        <v>191</v>
      </c>
      <c r="C28" s="20" t="s">
        <v>192</v>
      </c>
      <c r="D28" s="18">
        <v>1166</v>
      </c>
    </row>
    <row r="29" spans="2:16">
      <c r="B29" s="19" t="s">
        <v>185</v>
      </c>
      <c r="C29" s="20" t="s">
        <v>541</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189</v>
      </c>
      <c r="C34" s="20" t="s">
        <v>763</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199</v>
      </c>
      <c r="C40" s="20" t="s">
        <v>764</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200</v>
      </c>
      <c r="C49" s="20" t="s">
        <v>769</v>
      </c>
      <c r="D49" s="18">
        <v>1910</v>
      </c>
    </row>
    <row r="50" spans="2:4">
      <c r="B50" s="19" t="s">
        <v>956</v>
      </c>
      <c r="C50" s="20" t="s">
        <v>990</v>
      </c>
      <c r="D50" s="18">
        <v>1354</v>
      </c>
    </row>
    <row r="51" spans="2:4">
      <c r="B51" s="19" t="s">
        <v>214</v>
      </c>
      <c r="C51" s="20" t="s">
        <v>575</v>
      </c>
      <c r="D51" s="18">
        <v>1386</v>
      </c>
    </row>
    <row r="52" spans="2:4">
      <c r="B52" s="19" t="s">
        <v>937</v>
      </c>
      <c r="C52" s="20" t="s">
        <v>991</v>
      </c>
      <c r="D52" s="18">
        <v>1381</v>
      </c>
    </row>
    <row r="53" spans="2:4">
      <c r="B53" s="19" t="s">
        <v>250</v>
      </c>
      <c r="C53" s="20" t="s">
        <v>585</v>
      </c>
      <c r="D53" s="18">
        <v>1983</v>
      </c>
    </row>
    <row r="54" spans="2:4">
      <c r="B54" s="19" t="s">
        <v>257</v>
      </c>
      <c r="C54" s="20" t="s">
        <v>587</v>
      </c>
      <c r="D54" s="18">
        <v>6216</v>
      </c>
    </row>
    <row r="55" spans="2:4">
      <c r="B55" s="25" t="s">
        <v>948</v>
      </c>
      <c r="C55" s="17" t="s">
        <v>992</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957</v>
      </c>
      <c r="C60" s="20" t="s">
        <v>993</v>
      </c>
      <c r="D60" s="1" t="s">
        <v>994</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965</v>
      </c>
      <c r="C64" s="20" t="s">
        <v>995</v>
      </c>
      <c r="D64" s="18">
        <v>1833</v>
      </c>
    </row>
    <row r="65" spans="2:4">
      <c r="B65" s="25" t="s">
        <v>968</v>
      </c>
      <c r="C65" s="17" t="s">
        <v>996</v>
      </c>
      <c r="D65" s="18">
        <v>1963</v>
      </c>
    </row>
    <row r="66" spans="2:4">
      <c r="B66" s="26" t="s">
        <v>574</v>
      </c>
      <c r="C66" s="20" t="s">
        <v>741</v>
      </c>
      <c r="D66" s="18">
        <v>1477</v>
      </c>
    </row>
    <row r="67" spans="2:4">
      <c r="B67" s="26" t="s">
        <v>584</v>
      </c>
      <c r="C67" s="20" t="s">
        <v>746</v>
      </c>
      <c r="D67" s="1" t="s">
        <v>994</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108</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B003FCBF-37EF-445B-AD8F-9C31174D1A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2024-10-22T19:30:27Z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