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Bebrupes_pļavas/"/>
    </mc:Choice>
  </mc:AlternateContent>
  <xr:revisionPtr revIDLastSave="369" documentId="13_ncr:1_{192C6A82-7E66-47D9-B6A1-C2E12CDA9011}" xr6:coauthVersionLast="47" xr6:coauthVersionMax="47" xr10:uidLastSave="{DA5DE053-0099-4103-89C9-CF310922CEF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<sst xmlns="http://schemas.openxmlformats.org/spreadsheetml/2006/main" count="2946" uniqueCount="1010">
  <si>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</si>
  <si>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</si>
  <si>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</si>
  <si>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</si>
  <si>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</si>
  <si>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</si>
  <si>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</si>
  <si>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</si>
  <si>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</si>
  <si>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</si>
  <si>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</si>
  <si>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</si>
  <si>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</si>
  <si>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</si>
  <si>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</si>
  <si>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</si>
  <si>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Bebrupes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</si>
  <si>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</si>
  <si>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</si>
  <si>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</si>
  <si>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</si>
  <si>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</si>
  <si>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</si>
  <si>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</si>
  <si>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</si>
  <si>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</si>
  <si>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</si>
  <si>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</si>
  <si>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</si>
  <si>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</si>
  <si>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</si>
  <si>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</si>
  <si>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</si>
  <si>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</si>
  <si>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</si>
  <si>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</si>
  <si>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</si>
  <si>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</si>
  <si>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</si>
  <si>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</si>
  <si>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</si>
  <si>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</si>
  <si>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</si>
  <si>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</si>
  <si>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</si>
  <si>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</si>
  <si>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</si>
  <si>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</si>
  <si>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</si>
  <si>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</si>
  <si>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</si>
  <si>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</si>
  <si>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</si>
  <si>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</si>
  <si>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</si>
  <si>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</si>
  <si>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</si>
  <si>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</si>
  <si>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</si>
  <si>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</si>
  <si>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</si>
  <si>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</si>
  <si>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</si>
  <si>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</si>
  <si>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</si>
  <si>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</si>
  <si>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</si>
  <si>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</si>
  <si>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</si>
  <si>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</si>
  <si>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</si>
  <si>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</si>
  <si>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</si>
  <si>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</si>
  <si>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</si>
  <si>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</si>
  <si>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</si>
  <si>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</si>
  <si>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</si>
  <si>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</si>
  <si>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</si>
  <si>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</si>
  <si>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</si>
  <si>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</si>
  <si>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</si>
  <si>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</si>
  <si>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</si>
  <si>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</si>
  <si>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</si>
  <si>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</si>
  <si>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</si>
  <si>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</si>
  <si>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</si>
  <si>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</si>
  <si>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</si>
  <si>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</si>
  <si>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</si>
  <si>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</si>
  <si>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</si>
  <si>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</si>
  <si>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</si>
  <si>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</si>
  <si>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</si>
  <si>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</si>
  <si>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</si>
  <si>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</si>
  <si>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</si>
  <si>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</si>
  <si>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</si>
  <si>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</si>
  <si>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</si>
  <si>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</si>
  <si>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Teritorija tiek veidota, lai saglabātu Eiropas nozīmes īpaši aizsargājamo biotopu: Sugām bagātas ganības un ganītas pļavas (6270*) un ar to saistītās īpaši aizsargājamās sugas.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</si>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</sst>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M17" sqref="M1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2" t="s">
        <v>0</v>
      </c>
      <c r="B1" s="142"/>
      <c r="C1" s="142"/>
      <c r="D1" s="142"/>
      <c r="E1" s="142"/>
      <c r="F1" s="142"/>
      <c r="G1" s="142"/>
      <c r="H1" s="142"/>
      <c r="I1" s="142"/>
      <c r="J1" s="142"/>
    </row>
    <row r="2" spans="1:12">
      <c r="A2" s="90" t="s">
        <v>1</v>
      </c>
      <c r="B2" s="90"/>
      <c r="C2" s="90"/>
      <c r="D2" s="90"/>
      <c r="E2" s="90"/>
      <c r="F2" s="90"/>
      <c r="G2" s="90"/>
      <c r="H2" s="90"/>
      <c r="I2" s="90"/>
      <c r="J2" s="90"/>
    </row>
    <row r="3" spans="1:12" ht="26.25" customHeight="1">
      <c r="A3" s="150" t="s">
        <v>2</v>
      </c>
      <c r="B3" s="130" t="s">
        <v>3</v>
      </c>
      <c r="C3" s="130"/>
      <c r="D3" s="130"/>
      <c r="E3" s="130"/>
      <c r="F3" s="174" t="s">
        <v>4</v>
      </c>
      <c r="G3" s="174"/>
      <c r="H3" s="174"/>
      <c r="I3" s="174"/>
      <c r="J3" s="174"/>
      <c r="K3" s="72">
        <v>4</v>
      </c>
    </row>
    <row r="4" spans="1:12" ht="24" customHeight="1">
      <c r="A4" s="150"/>
      <c r="B4" s="143" t="str">
        <f>IFERROR(INDEX('Skaidrojumi 1. daļa un biotopi'!$B$3:$C$5,MATCH(Anketa!$F$3,'Skaidrojumi 1. daļa un biotopi'!$B$3:$B$5,0),2),"")</f>
        <v>teritorijas, kas noteiktas īpaši aizsargājamo sugu, izņemot putnus, un īpaši aizsargājamo biotopu aizsardzībai</v>
      </c>
      <c r="C4" s="144"/>
      <c r="D4" s="144"/>
      <c r="E4" s="144"/>
      <c r="F4" s="144"/>
      <c r="G4" s="144"/>
      <c r="H4" s="144"/>
      <c r="I4" s="144"/>
      <c r="J4" s="145"/>
    </row>
    <row r="5" spans="1:12" ht="21" customHeight="1">
      <c r="A5" s="158" t="s">
        <v>5</v>
      </c>
      <c r="B5" s="91" t="s">
        <v>6</v>
      </c>
      <c r="C5" s="91"/>
      <c r="D5" s="91"/>
      <c r="E5" s="146">
        <v>1018</v>
      </c>
      <c r="F5" s="146"/>
      <c r="G5" s="146"/>
      <c r="H5" s="146"/>
      <c r="I5" s="146"/>
      <c r="J5" s="146"/>
      <c r="K5" s="75"/>
    </row>
    <row r="6" spans="1:12" ht="21" customHeight="1">
      <c r="A6" s="137"/>
      <c r="B6" s="150" t="s">
        <v>7</v>
      </c>
      <c r="C6" s="159"/>
      <c r="D6" s="160"/>
      <c r="E6" s="154"/>
      <c r="F6" s="155"/>
      <c r="G6" s="155"/>
      <c r="H6" s="155"/>
      <c r="I6" s="155"/>
      <c r="J6" s="156"/>
    </row>
    <row r="7" spans="1:12" ht="21" customHeight="1">
      <c r="A7" s="42" t="s">
        <v>8</v>
      </c>
      <c r="B7" s="149" t="s">
        <v>9</v>
      </c>
      <c r="C7" s="149"/>
      <c r="D7" s="149"/>
      <c r="E7" s="147" t="s">
        <v>10</v>
      </c>
      <c r="F7" s="147"/>
      <c r="G7" s="147"/>
      <c r="H7" s="147"/>
      <c r="I7" s="147"/>
      <c r="J7" s="147"/>
    </row>
    <row r="8" spans="1:12" ht="33.75" customHeight="1">
      <c r="A8" s="42" t="s">
        <v>11</v>
      </c>
      <c r="B8" s="151" t="s">
        <v>12</v>
      </c>
      <c r="C8" s="152"/>
      <c r="D8" s="153"/>
      <c r="E8" s="154" t="s">
        <v>13</v>
      </c>
      <c r="F8" s="155"/>
      <c r="G8" s="155"/>
      <c r="H8" s="155"/>
      <c r="I8" s="155"/>
      <c r="J8" s="156"/>
    </row>
    <row r="9" spans="1:12" ht="21" customHeight="1">
      <c r="A9" s="42" t="s">
        <v>14</v>
      </c>
      <c r="B9" s="149" t="s">
        <v>15</v>
      </c>
      <c r="C9" s="149"/>
      <c r="D9" s="149"/>
      <c r="E9" s="157" t="s">
        <v>16</v>
      </c>
      <c r="F9" s="147"/>
      <c r="G9" s="147"/>
      <c r="H9" s="147"/>
      <c r="I9" s="147"/>
      <c r="J9" s="147"/>
    </row>
    <row r="10" spans="1:12" ht="22.5" customHeight="1">
      <c r="A10" s="42" t="s">
        <v>17</v>
      </c>
      <c r="B10" s="148" t="s">
        <v>18</v>
      </c>
      <c r="C10" s="148"/>
      <c r="D10" s="148"/>
      <c r="E10" s="148"/>
      <c r="F10" s="147" t="s">
        <v>19</v>
      </c>
      <c r="G10" s="147"/>
      <c r="H10" s="147"/>
      <c r="I10" s="147"/>
      <c r="J10" s="147"/>
    </row>
    <row r="11" spans="1:12" ht="22.5" customHeight="1">
      <c r="A11" s="42" t="s">
        <v>20</v>
      </c>
      <c r="B11" s="148" t="s">
        <v>21</v>
      </c>
      <c r="C11" s="148"/>
      <c r="D11" s="148"/>
      <c r="E11" s="148"/>
      <c r="F11" s="147" t="s">
        <v>22</v>
      </c>
      <c r="G11" s="147"/>
      <c r="H11" s="147"/>
      <c r="I11" s="147"/>
      <c r="J11" s="147"/>
    </row>
    <row r="12" spans="1:12" ht="22.5" customHeight="1">
      <c r="A12" s="149" t="s">
        <v>23</v>
      </c>
      <c r="B12" s="148" t="s">
        <v>24</v>
      </c>
      <c r="C12" s="148"/>
      <c r="D12" s="148"/>
      <c r="E12" s="148"/>
      <c r="F12" s="29" t="s">
        <v>25</v>
      </c>
      <c r="G12" s="147">
        <v>581106</v>
      </c>
      <c r="H12" s="147"/>
      <c r="I12" s="147"/>
      <c r="J12" s="147"/>
    </row>
    <row r="13" spans="1:12" ht="22.5" customHeight="1">
      <c r="A13" s="149"/>
      <c r="B13" s="148"/>
      <c r="C13" s="148"/>
      <c r="D13" s="148"/>
      <c r="E13" s="148"/>
      <c r="F13" s="29" t="s">
        <v>26</v>
      </c>
      <c r="G13" s="147">
        <v>287208</v>
      </c>
      <c r="H13" s="147"/>
      <c r="I13" s="147"/>
      <c r="J13" s="147"/>
    </row>
    <row r="14" spans="1:12" ht="23.25" customHeight="1">
      <c r="A14" s="50" t="s">
        <v>27</v>
      </c>
      <c r="B14" s="126" t="s">
        <v>28</v>
      </c>
      <c r="C14" s="128"/>
      <c r="D14" s="76">
        <v>37.310099999999998</v>
      </c>
      <c r="E14" s="126" t="s">
        <v>29</v>
      </c>
      <c r="F14" s="127"/>
      <c r="G14" s="127"/>
      <c r="H14" s="128"/>
      <c r="I14" s="178" t="s">
        <v>30</v>
      </c>
      <c r="J14" s="178"/>
    </row>
    <row r="15" spans="1:12">
      <c r="A15" s="192" t="s">
        <v>31</v>
      </c>
      <c r="B15" s="192"/>
      <c r="C15" s="192"/>
      <c r="D15" s="192"/>
      <c r="E15" s="192"/>
      <c r="F15" s="192"/>
      <c r="G15" s="192"/>
      <c r="H15" s="192"/>
      <c r="I15" s="192"/>
      <c r="J15" s="192"/>
      <c r="K15" s="192"/>
      <c r="L15" s="193"/>
    </row>
    <row r="16" spans="1:12" ht="15" customHeight="1">
      <c r="A16" s="137" t="s">
        <v>32</v>
      </c>
      <c r="B16" s="137" t="s">
        <v>33</v>
      </c>
      <c r="C16" s="137"/>
      <c r="D16" s="137"/>
      <c r="E16" s="180" t="s">
        <v>34</v>
      </c>
      <c r="F16" s="180" t="s">
        <v>35</v>
      </c>
      <c r="G16" s="129" t="s">
        <v>36</v>
      </c>
      <c r="H16" s="129"/>
      <c r="I16" s="129"/>
      <c r="J16" s="129"/>
      <c r="K16" s="197" t="s">
        <v>37</v>
      </c>
      <c r="L16" s="194" t="s">
        <v>38</v>
      </c>
    </row>
    <row r="17" spans="1:14" ht="30" customHeight="1">
      <c r="A17" s="131"/>
      <c r="B17" s="131"/>
      <c r="C17" s="131"/>
      <c r="D17" s="131"/>
      <c r="E17" s="130"/>
      <c r="F17" s="130"/>
      <c r="G17" s="30" t="s">
        <v>39</v>
      </c>
      <c r="H17" s="30" t="s">
        <v>40</v>
      </c>
      <c r="I17" s="30" t="s">
        <v>41</v>
      </c>
      <c r="J17" s="30" t="s">
        <v>42</v>
      </c>
      <c r="K17" s="198"/>
      <c r="L17" s="195"/>
      <c r="M17" s="53"/>
    </row>
    <row r="18" spans="1:14" ht="29.25" customHeight="1">
      <c r="A18" s="43" t="s">
        <v>43</v>
      </c>
      <c r="B18" s="186" t="str">
        <f>IFERROR(INDEX('Skaidrojumi 1. daļa un biotopi'!$B$18:$C$78,MATCH(Anketa!A18,'Skaidrojumi 1. daļa un biotopi'!$B$18:$B$78,0),2),"")</f>
        <v>Sugām bagātas ganības un ganītas pļavas</v>
      </c>
      <c r="C18" s="186"/>
      <c r="D18" s="186"/>
      <c r="E18" s="44">
        <v>32.479700000000001</v>
      </c>
      <c r="F18" s="43" t="s">
        <v>44</v>
      </c>
      <c r="G18" s="43" t="s">
        <v>45</v>
      </c>
      <c r="H18" s="43" t="s">
        <v>46</v>
      </c>
      <c r="I18" s="43" t="s">
        <v>45</v>
      </c>
      <c r="J18" s="43" t="s">
        <v>45</v>
      </c>
      <c r="K18" s="73">
        <v>24936.41</v>
      </c>
      <c r="L18" s="74">
        <f>E18*100/K18</f>
        <v>0.130250104164954</v>
      </c>
      <c r="M18" s="6"/>
      <c r="N18" s="6"/>
    </row>
    <row r="19" spans="1:14" ht="63" customHeight="1">
      <c r="A19" s="196" t="s">
        <v>47</v>
      </c>
      <c r="B19" s="196"/>
      <c r="C19" s="196"/>
      <c r="D19" s="196"/>
      <c r="E19" s="196"/>
      <c r="F19" s="196"/>
      <c r="G19" s="196"/>
      <c r="H19" s="196"/>
      <c r="I19" s="196"/>
      <c r="J19" s="196"/>
      <c r="K19" s="196"/>
      <c r="L19" s="196"/>
    </row>
    <row r="20" spans="1:14" ht="22.5" customHeight="1">
      <c r="A20" s="66" t="s">
        <v>48</v>
      </c>
      <c r="B20" s="134" t="s">
        <v>49</v>
      </c>
      <c r="C20" s="135"/>
      <c r="D20" s="89">
        <f>SUM(E18:E18)</f>
        <v>32.479700000000001</v>
      </c>
      <c r="E20" s="134" t="s">
        <v>50</v>
      </c>
      <c r="F20" s="187"/>
      <c r="G20" s="135"/>
      <c r="H20" s="83">
        <f>D20/D14</f>
        <v>0.87053371607151953</v>
      </c>
      <c r="I20" s="65"/>
      <c r="J20" s="65"/>
      <c r="K20" s="65"/>
      <c r="M20" s="77"/>
    </row>
    <row r="21" spans="1:14">
      <c r="A21" s="90" t="s">
        <v>51</v>
      </c>
      <c r="B21" s="90"/>
      <c r="C21" s="90"/>
      <c r="D21" s="90"/>
      <c r="E21" s="90"/>
      <c r="F21" s="90"/>
      <c r="G21" s="90"/>
      <c r="H21" s="90"/>
      <c r="I21" s="90"/>
      <c r="J21" s="90"/>
      <c r="K21" s="39"/>
    </row>
    <row r="22" spans="1:14" ht="28.5" customHeight="1">
      <c r="A22" s="200" t="s">
        <v>52</v>
      </c>
      <c r="B22" s="200"/>
      <c r="C22" s="200"/>
      <c r="D22" s="200"/>
      <c r="E22" s="200"/>
      <c r="F22" s="200"/>
      <c r="G22" s="200"/>
      <c r="H22" s="200"/>
      <c r="I22" s="200"/>
      <c r="J22" s="200"/>
      <c r="K22" s="39"/>
    </row>
    <row r="23" spans="1:14" ht="28.5" customHeight="1">
      <c r="A23" s="188" t="s">
        <v>53</v>
      </c>
      <c r="B23" s="189"/>
      <c r="C23" s="190"/>
      <c r="D23" s="82">
        <v>0</v>
      </c>
      <c r="E23" s="199"/>
      <c r="F23" s="199"/>
      <c r="G23" s="199"/>
      <c r="H23" s="199"/>
      <c r="I23" s="199"/>
      <c r="J23" s="199"/>
      <c r="K23" s="39"/>
    </row>
    <row r="24" spans="1:14" ht="31.5" customHeight="1">
      <c r="A24" s="132" t="s">
        <v>54</v>
      </c>
      <c r="B24" s="132"/>
      <c r="C24" s="132"/>
      <c r="D24" s="133"/>
      <c r="E24" s="130" t="s">
        <v>55</v>
      </c>
      <c r="F24" s="130"/>
      <c r="G24" s="130"/>
      <c r="H24" s="130"/>
      <c r="I24" s="130"/>
      <c r="J24" s="130"/>
      <c r="K24" s="37"/>
    </row>
    <row r="25" spans="1:14" ht="25.5" customHeight="1">
      <c r="A25" s="130" t="s">
        <v>56</v>
      </c>
      <c r="B25" s="131" t="s">
        <v>32</v>
      </c>
      <c r="C25" s="130" t="s">
        <v>57</v>
      </c>
      <c r="D25" s="130" t="s">
        <v>58</v>
      </c>
      <c r="E25" s="131" t="s">
        <v>59</v>
      </c>
      <c r="F25" s="130" t="s">
        <v>60</v>
      </c>
      <c r="G25" s="130"/>
      <c r="H25" s="131" t="s">
        <v>61</v>
      </c>
      <c r="I25" s="130" t="s">
        <v>62</v>
      </c>
      <c r="J25" s="130" t="s">
        <v>35</v>
      </c>
      <c r="K25" s="40"/>
      <c r="L25" s="41"/>
      <c r="M25" s="40"/>
    </row>
    <row r="26" spans="1:14" ht="24" customHeight="1">
      <c r="A26" s="130"/>
      <c r="B26" s="131"/>
      <c r="C26" s="130"/>
      <c r="D26" s="130"/>
      <c r="E26" s="131"/>
      <c r="F26" s="38" t="s">
        <v>63</v>
      </c>
      <c r="G26" s="38" t="s">
        <v>64</v>
      </c>
      <c r="H26" s="131"/>
      <c r="I26" s="130"/>
      <c r="J26" s="130"/>
      <c r="K26" s="40"/>
      <c r="L26" s="41"/>
      <c r="M26" s="40"/>
    </row>
    <row r="27" spans="1:14" ht="30.75" customHeight="1">
      <c r="A27" s="93" t="s">
        <v>65</v>
      </c>
      <c r="B27" s="93"/>
      <c r="C27" s="93"/>
      <c r="D27" s="93"/>
      <c r="E27" s="93"/>
      <c r="F27" s="93"/>
      <c r="G27" s="93"/>
      <c r="H27" s="93"/>
      <c r="I27" s="93"/>
      <c r="J27" s="93"/>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38" t="s">
        <v>66</v>
      </c>
      <c r="B29" s="139"/>
      <c r="C29" s="139"/>
      <c r="D29" s="139"/>
      <c r="E29" s="139"/>
      <c r="F29" s="139"/>
      <c r="G29" s="139"/>
      <c r="H29" s="139"/>
      <c r="I29" s="139"/>
      <c r="J29" s="140"/>
    </row>
    <row r="30" spans="1:14" ht="33" customHeight="1">
      <c r="A30" s="84"/>
      <c r="B30" s="85"/>
      <c r="C30" s="86"/>
      <c r="D30" s="84"/>
      <c r="E30" s="87"/>
      <c r="F30" s="84"/>
      <c r="G30" s="84"/>
      <c r="H30" s="87"/>
      <c r="I30" s="87"/>
      <c r="J30" s="87"/>
    </row>
    <row r="31" spans="1:14" ht="124.5" customHeight="1" thickBot="1">
      <c r="A31" s="94" t="s">
        <v>67</v>
      </c>
      <c r="B31" s="94"/>
      <c r="C31" s="94"/>
      <c r="D31" s="94"/>
      <c r="E31" s="94"/>
      <c r="F31" s="94"/>
      <c r="G31" s="94"/>
      <c r="H31" s="94"/>
      <c r="I31" s="94"/>
      <c r="J31" s="94"/>
    </row>
    <row r="32" spans="1:14" ht="26.25" customHeight="1">
      <c r="A32" s="102" t="s">
        <v>68</v>
      </c>
      <c r="B32" s="180" t="s">
        <v>69</v>
      </c>
      <c r="C32" s="180"/>
      <c r="D32" s="180"/>
      <c r="E32" s="180"/>
      <c r="F32" s="180"/>
      <c r="G32" s="137" t="s">
        <v>34</v>
      </c>
      <c r="H32" s="137"/>
    </row>
    <row r="33" spans="1:12" ht="26.25" customHeight="1">
      <c r="A33" s="102"/>
      <c r="B33" s="114" t="s">
        <v>70</v>
      </c>
      <c r="C33" s="115"/>
      <c r="D33" s="115"/>
      <c r="E33" s="115"/>
      <c r="F33" s="116"/>
      <c r="G33" s="141">
        <v>0</v>
      </c>
      <c r="H33" s="133"/>
    </row>
    <row r="34" spans="1:12" ht="26.25" customHeight="1">
      <c r="A34" s="102"/>
      <c r="B34" s="114" t="s">
        <v>71</v>
      </c>
      <c r="C34" s="115"/>
      <c r="D34" s="115"/>
      <c r="E34" s="115"/>
      <c r="F34" s="116"/>
      <c r="G34" s="141">
        <v>0</v>
      </c>
      <c r="H34" s="133"/>
    </row>
    <row r="35" spans="1:12" ht="23.25" customHeight="1">
      <c r="A35" s="103"/>
      <c r="B35" s="181"/>
      <c r="C35" s="181"/>
      <c r="D35" s="181"/>
      <c r="E35" s="181"/>
      <c r="F35" s="181"/>
      <c r="G35" s="136"/>
      <c r="H35" s="136"/>
    </row>
    <row r="36" spans="1:12" ht="23.25" customHeight="1">
      <c r="A36" s="204" t="s">
        <v>72</v>
      </c>
      <c r="B36" s="203" t="s">
        <v>73</v>
      </c>
      <c r="C36" s="203"/>
      <c r="D36" s="203"/>
      <c r="E36" s="203"/>
      <c r="F36" s="203"/>
      <c r="G36" s="201"/>
      <c r="H36" s="201"/>
      <c r="I36" s="203"/>
      <c r="J36" s="203"/>
      <c r="K36" s="201"/>
      <c r="L36" s="201"/>
    </row>
    <row r="37" spans="1:12" ht="33" customHeight="1">
      <c r="A37" s="102"/>
      <c r="B37" s="205" t="s">
        <v>74</v>
      </c>
      <c r="C37" s="206"/>
      <c r="D37" s="54" t="s">
        <v>75</v>
      </c>
      <c r="E37" s="205" t="s">
        <v>76</v>
      </c>
      <c r="F37" s="210"/>
      <c r="G37" s="185" t="s">
        <v>77</v>
      </c>
      <c r="H37" s="185"/>
      <c r="I37" s="202" t="s">
        <v>28</v>
      </c>
      <c r="J37" s="202"/>
      <c r="K37" s="201" t="s">
        <v>78</v>
      </c>
      <c r="L37" s="201"/>
    </row>
    <row r="38" spans="1:12" ht="36.75" customHeight="1">
      <c r="A38" s="102"/>
      <c r="B38" s="207"/>
      <c r="C38" s="208"/>
      <c r="D38" s="88"/>
      <c r="E38" s="104"/>
      <c r="F38" s="104"/>
      <c r="G38" s="117"/>
      <c r="H38" s="118"/>
      <c r="I38" s="211"/>
      <c r="J38" s="211"/>
      <c r="K38" s="191"/>
      <c r="L38" s="191"/>
    </row>
    <row r="39" spans="1:12" ht="29.25" customHeight="1">
      <c r="A39" s="102"/>
      <c r="B39" s="209" t="s">
        <v>79</v>
      </c>
      <c r="C39" s="209"/>
      <c r="D39" s="209"/>
      <c r="E39" s="209"/>
      <c r="F39" s="209"/>
      <c r="G39" s="209"/>
      <c r="H39" s="209"/>
      <c r="I39" s="45"/>
    </row>
    <row r="40" spans="1:12" ht="29.25" customHeight="1">
      <c r="A40" s="150" t="s">
        <v>80</v>
      </c>
      <c r="B40" s="159"/>
      <c r="C40" s="159"/>
      <c r="D40" s="159"/>
      <c r="E40" s="159"/>
      <c r="F40" s="159"/>
      <c r="G40" s="159"/>
      <c r="H40" s="160"/>
      <c r="I40" s="45"/>
    </row>
    <row r="41" spans="1:12" ht="21" customHeight="1">
      <c r="A41" s="182"/>
      <c r="B41" s="183"/>
      <c r="C41" s="183"/>
      <c r="D41" s="183"/>
      <c r="E41" s="183"/>
      <c r="F41" s="183"/>
      <c r="G41" s="183"/>
      <c r="H41" s="184"/>
      <c r="I41" s="45"/>
    </row>
    <row r="42" spans="1:12" ht="217.5" customHeight="1">
      <c r="A42" s="93" t="s">
        <v>81</v>
      </c>
      <c r="B42" s="93"/>
      <c r="C42" s="93"/>
      <c r="D42" s="93"/>
      <c r="E42" s="93"/>
      <c r="F42" s="93"/>
      <c r="G42" s="93"/>
      <c r="H42" s="93"/>
      <c r="I42" s="45"/>
    </row>
    <row r="43" spans="1:12">
      <c r="A43" s="179" t="s">
        <v>82</v>
      </c>
      <c r="B43" s="179"/>
      <c r="C43" s="179"/>
      <c r="D43" s="179"/>
      <c r="E43" s="179"/>
      <c r="F43" s="179"/>
      <c r="G43" s="179"/>
      <c r="H43" s="179"/>
    </row>
    <row r="44" spans="1:12">
      <c r="A44" s="105" t="s">
        <v>83</v>
      </c>
      <c r="B44" s="131" t="s">
        <v>84</v>
      </c>
      <c r="C44" s="131"/>
      <c r="D44" s="131"/>
      <c r="E44" s="131"/>
      <c r="F44" s="131"/>
      <c r="G44" s="131" t="s">
        <v>85</v>
      </c>
      <c r="H44" s="131"/>
    </row>
    <row r="45" spans="1:12" ht="34.5" customHeight="1">
      <c r="A45" s="102"/>
      <c r="B45" s="131"/>
      <c r="C45" s="131"/>
      <c r="D45" s="131"/>
      <c r="E45" s="131"/>
      <c r="F45" s="131"/>
      <c r="G45" s="29" t="s">
        <v>86</v>
      </c>
      <c r="H45" s="38" t="s">
        <v>87</v>
      </c>
    </row>
    <row r="46" spans="1:12">
      <c r="A46" s="102"/>
      <c r="B46" s="173" t="s">
        <v>88</v>
      </c>
      <c r="C46" s="173"/>
      <c r="D46" s="173"/>
      <c r="E46" s="173"/>
      <c r="F46" s="173"/>
      <c r="G46" s="44"/>
      <c r="H46" s="47">
        <f>IFERROR($G46/$D$14,"")</f>
        <v>0</v>
      </c>
    </row>
    <row r="47" spans="1:12">
      <c r="A47" s="102"/>
      <c r="B47" s="95" t="s">
        <v>89</v>
      </c>
      <c r="C47" s="96"/>
      <c r="D47" s="96"/>
      <c r="E47" s="96"/>
      <c r="F47" s="97"/>
      <c r="G47" s="67"/>
      <c r="H47" s="47">
        <f>G47/242.9515</f>
        <v>0</v>
      </c>
    </row>
    <row r="48" spans="1:12">
      <c r="A48" s="102"/>
      <c r="B48" s="173" t="s">
        <v>90</v>
      </c>
      <c r="C48" s="173"/>
      <c r="D48" s="173"/>
      <c r="E48" s="173"/>
      <c r="F48" s="173"/>
      <c r="G48" s="44"/>
      <c r="H48" s="47">
        <f>G48/D14</f>
        <v>0</v>
      </c>
    </row>
    <row r="49" spans="1:8">
      <c r="A49" s="102"/>
      <c r="B49" s="175" t="s">
        <v>91</v>
      </c>
      <c r="C49" s="175"/>
      <c r="D49" s="175"/>
      <c r="E49" s="175"/>
      <c r="F49" s="175"/>
      <c r="G49" s="48">
        <v>37.310099999999998</v>
      </c>
      <c r="H49" s="47">
        <f>G49/D14</f>
        <v>1</v>
      </c>
    </row>
    <row r="50" spans="1:8" ht="15" thickBot="1">
      <c r="A50" s="103"/>
      <c r="B50" s="98" t="s">
        <v>92</v>
      </c>
      <c r="C50" s="99"/>
      <c r="D50" s="99"/>
      <c r="E50" s="99"/>
      <c r="F50" s="100"/>
      <c r="G50" s="49"/>
      <c r="H50" s="47">
        <f t="shared" ref="H50" si="0">IFERROR($G50/$D$14,"")</f>
        <v>0</v>
      </c>
    </row>
    <row r="51" spans="1:8" ht="27.75" customHeight="1" thickBot="1">
      <c r="A51" s="46" t="s">
        <v>93</v>
      </c>
      <c r="B51" s="176" t="s">
        <v>94</v>
      </c>
      <c r="C51" s="176"/>
      <c r="D51" s="176"/>
      <c r="E51" s="176"/>
      <c r="F51" s="177"/>
      <c r="G51" s="177"/>
      <c r="H51" s="177"/>
    </row>
    <row r="52" spans="1:8">
      <c r="A52" s="101" t="s">
        <v>95</v>
      </c>
      <c r="B52" s="171" t="s">
        <v>96</v>
      </c>
      <c r="C52" s="172"/>
      <c r="D52" s="172"/>
      <c r="E52" s="172"/>
      <c r="F52" s="172"/>
      <c r="G52" s="172" t="s">
        <v>85</v>
      </c>
      <c r="H52" s="172"/>
    </row>
    <row r="53" spans="1:8" ht="32.25" customHeight="1">
      <c r="A53" s="102"/>
      <c r="B53" s="133"/>
      <c r="C53" s="131"/>
      <c r="D53" s="131"/>
      <c r="E53" s="131"/>
      <c r="F53" s="131"/>
      <c r="G53" s="29" t="s">
        <v>86</v>
      </c>
      <c r="H53" s="38" t="s">
        <v>87</v>
      </c>
    </row>
    <row r="54" spans="1:8">
      <c r="A54" s="102"/>
      <c r="B54" s="173" t="s">
        <v>97</v>
      </c>
      <c r="C54" s="173"/>
      <c r="D54" s="173"/>
      <c r="E54" s="173"/>
      <c r="F54" s="173"/>
      <c r="G54" s="44">
        <v>4.83</v>
      </c>
      <c r="H54" s="47">
        <f t="shared" ref="H54:H60" si="1">IFERROR($G54/$D$14,"")</f>
        <v>0.12945556297088456</v>
      </c>
    </row>
    <row r="55" spans="1:8">
      <c r="A55" s="102"/>
      <c r="B55" s="173" t="s">
        <v>98</v>
      </c>
      <c r="C55" s="173"/>
      <c r="D55" s="173"/>
      <c r="E55" s="173"/>
      <c r="F55" s="173"/>
      <c r="G55" s="44"/>
      <c r="H55" s="47">
        <f t="shared" si="1"/>
        <v>0</v>
      </c>
    </row>
    <row r="56" spans="1:8">
      <c r="A56" s="102"/>
      <c r="B56" s="173" t="s">
        <v>99</v>
      </c>
      <c r="C56" s="173"/>
      <c r="D56" s="173"/>
      <c r="E56" s="173"/>
      <c r="F56" s="173"/>
      <c r="G56" s="44">
        <v>32.479999999999997</v>
      </c>
      <c r="H56" s="47">
        <f t="shared" si="1"/>
        <v>0.87054175678971646</v>
      </c>
    </row>
    <row r="57" spans="1:8">
      <c r="A57" s="102"/>
      <c r="B57" s="95" t="s">
        <v>100</v>
      </c>
      <c r="C57" s="96"/>
      <c r="D57" s="96"/>
      <c r="E57" s="96"/>
      <c r="F57" s="97"/>
      <c r="G57" s="44"/>
      <c r="H57" s="47">
        <f t="shared" si="1"/>
        <v>0</v>
      </c>
    </row>
    <row r="58" spans="1:8">
      <c r="A58" s="102"/>
      <c r="B58" s="95" t="s">
        <v>101</v>
      </c>
      <c r="C58" s="96"/>
      <c r="D58" s="96"/>
      <c r="E58" s="96"/>
      <c r="F58" s="97"/>
      <c r="G58" s="44"/>
      <c r="H58" s="47">
        <f t="shared" si="1"/>
        <v>0</v>
      </c>
    </row>
    <row r="59" spans="1:8">
      <c r="A59" s="102"/>
      <c r="B59" s="95" t="s">
        <v>102</v>
      </c>
      <c r="C59" s="96"/>
      <c r="D59" s="96"/>
      <c r="E59" s="96"/>
      <c r="F59" s="97"/>
      <c r="G59" s="44"/>
      <c r="H59" s="47">
        <f t="shared" si="1"/>
        <v>0</v>
      </c>
    </row>
    <row r="60" spans="1:8" ht="15" thickBot="1">
      <c r="A60" s="103"/>
      <c r="B60" s="98" t="s">
        <v>103</v>
      </c>
      <c r="C60" s="99"/>
      <c r="D60" s="99"/>
      <c r="E60" s="99"/>
      <c r="F60" s="100"/>
      <c r="G60" s="49"/>
      <c r="H60" s="47">
        <f t="shared" si="1"/>
        <v>0</v>
      </c>
    </row>
    <row r="61" spans="1:8" ht="15" customHeight="1">
      <c r="A61" s="101" t="s">
        <v>104</v>
      </c>
      <c r="B61" s="119" t="s">
        <v>105</v>
      </c>
      <c r="C61" s="120"/>
      <c r="D61" s="120"/>
      <c r="E61" s="120"/>
      <c r="F61" s="120"/>
      <c r="G61" s="120"/>
      <c r="H61" s="121"/>
    </row>
    <row r="62" spans="1:8" ht="29.25" customHeight="1">
      <c r="A62" s="102"/>
      <c r="B62" s="114" t="s">
        <v>106</v>
      </c>
      <c r="C62" s="115"/>
      <c r="D62" s="116"/>
      <c r="E62" s="114" t="s">
        <v>34</v>
      </c>
      <c r="F62" s="116"/>
      <c r="G62" s="114" t="s">
        <v>107</v>
      </c>
      <c r="H62" s="116"/>
    </row>
    <row r="63" spans="1:8" ht="29.25" customHeight="1">
      <c r="A63" s="102"/>
      <c r="B63" s="168"/>
      <c r="C63" s="169"/>
      <c r="D63" s="170"/>
      <c r="E63" s="164"/>
      <c r="F63" s="165"/>
      <c r="G63" s="166">
        <f>IFERROR(E63/$D$14,"")</f>
        <v>0</v>
      </c>
      <c r="H63" s="167"/>
    </row>
    <row r="64" spans="1:8" ht="29.25" customHeight="1" thickBot="1">
      <c r="A64" s="103"/>
      <c r="B64" s="161"/>
      <c r="C64" s="162"/>
      <c r="D64" s="163"/>
      <c r="E64" s="122"/>
      <c r="F64" s="123"/>
      <c r="G64" s="124">
        <f>IFERROR($E64/$D$14,"")</f>
        <v>0</v>
      </c>
      <c r="H64" s="125"/>
    </row>
    <row r="65" spans="1:8">
      <c r="A65" s="112" t="s">
        <v>108</v>
      </c>
      <c r="B65" s="112"/>
      <c r="C65" s="112"/>
      <c r="D65" s="112"/>
      <c r="E65" s="112"/>
      <c r="F65" s="112"/>
      <c r="G65" s="112"/>
      <c r="H65" s="112"/>
    </row>
    <row r="66" spans="1:8" ht="22.15" customHeight="1" thickBot="1">
      <c r="A66" s="113"/>
      <c r="B66" s="113"/>
      <c r="C66" s="113"/>
      <c r="D66" s="113"/>
      <c r="E66" s="113"/>
      <c r="F66" s="113"/>
      <c r="G66" s="113"/>
      <c r="H66" s="113"/>
    </row>
    <row r="67" spans="1:8">
      <c r="A67" s="106" t="s">
        <v>109</v>
      </c>
      <c r="B67" s="107"/>
      <c r="C67" s="107"/>
      <c r="D67" s="107"/>
      <c r="E67" s="107"/>
      <c r="F67" s="107"/>
      <c r="G67" s="107"/>
      <c r="H67" s="108"/>
    </row>
    <row r="68" spans="1:8" ht="117" customHeight="1">
      <c r="A68" s="109" t="s">
        <v>110</v>
      </c>
      <c r="B68" s="110"/>
      <c r="C68" s="110"/>
      <c r="D68" s="110"/>
      <c r="E68" s="110"/>
      <c r="F68" s="110"/>
      <c r="G68" s="110"/>
      <c r="H68" s="111"/>
    </row>
    <row r="69" spans="1:8">
      <c r="A69" s="91" t="s">
        <v>111</v>
      </c>
      <c r="B69" s="91"/>
      <c r="C69" s="91"/>
      <c r="D69" s="91"/>
      <c r="E69" s="91"/>
      <c r="F69" s="91"/>
      <c r="G69" s="91"/>
      <c r="H69" s="91"/>
    </row>
    <row r="70" spans="1:8" ht="15">
      <c r="A70" s="92" t="s">
        <v>112</v>
      </c>
      <c r="B70" s="92"/>
      <c r="C70" s="92"/>
      <c r="D70" s="92"/>
      <c r="E70" s="92"/>
      <c r="F70" s="92"/>
      <c r="G70" s="92"/>
      <c r="H70" s="92"/>
    </row>
    <row r="71" spans="1:8">
      <c r="A71" s="92"/>
      <c r="B71" s="92"/>
      <c r="C71" s="92"/>
      <c r="D71" s="92"/>
      <c r="E71" s="92"/>
      <c r="F71" s="92"/>
      <c r="G71" s="92"/>
      <c r="H71" s="92"/>
    </row>
    <row r="72" spans="1:8">
      <c r="A72" s="92"/>
      <c r="B72" s="92"/>
      <c r="C72" s="92"/>
      <c r="D72" s="92"/>
      <c r="E72" s="92"/>
      <c r="F72" s="92"/>
      <c r="G72" s="92"/>
      <c r="H72" s="92"/>
    </row>
    <row r="73" spans="1:8" ht="4.1500000000000004" customHeight="1">
      <c r="A73" s="92"/>
      <c r="B73" s="92"/>
      <c r="C73" s="92"/>
      <c r="D73" s="92"/>
      <c r="E73" s="92"/>
      <c r="F73" s="92"/>
      <c r="G73" s="92"/>
      <c r="H73" s="92"/>
    </row>
    <row r="74" spans="1:8" hidden="1">
      <c r="A74" s="92"/>
      <c r="B74" s="92"/>
      <c r="C74" s="92"/>
      <c r="D74" s="92"/>
      <c r="E74" s="92"/>
      <c r="F74" s="92"/>
      <c r="G74" s="92"/>
      <c r="H74" s="92"/>
    </row>
    <row r="75" spans="1:8">
      <c r="A75" s="93" t="s">
        <v>113</v>
      </c>
      <c r="B75" s="93"/>
      <c r="C75" s="93"/>
      <c r="D75" s="93"/>
      <c r="E75" s="93"/>
      <c r="F75" s="93"/>
      <c r="G75" s="93"/>
      <c r="H75" s="93"/>
    </row>
    <row r="76" spans="1:8" ht="15" thickBot="1">
      <c r="A76" s="94"/>
      <c r="B76" s="94"/>
      <c r="C76" s="94"/>
      <c r="D76" s="94"/>
      <c r="E76" s="94"/>
      <c r="F76" s="94"/>
      <c r="G76" s="94"/>
      <c r="H76" s="94"/>
    </row>
    <row r="77" spans="1:8">
      <c r="A77" s="90" t="s">
        <v>114</v>
      </c>
      <c r="B77" s="90"/>
      <c r="C77" s="90"/>
      <c r="D77" s="90"/>
      <c r="E77" s="90"/>
      <c r="F77" s="90"/>
      <c r="G77" s="90"/>
      <c r="H77" s="9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127</v>
      </c>
      <c r="B1" s="212"/>
      <c r="C1" s="212"/>
      <c r="D1" s="212"/>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768</v>
      </c>
      <c r="J1" s="213"/>
    </row>
    <row r="2" spans="1:10">
      <c r="A2" t="s">
        <v>2</v>
      </c>
      <c r="B2" s="213" t="s">
        <v>769</v>
      </c>
      <c r="C2" s="213"/>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3" t="s">
        <v>780</v>
      </c>
      <c r="C16" s="213"/>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75C07754-A4A1-40B0-80C2-CE3AE8C2D5BE}"/>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2024-10-07T08:55:09Z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