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404"/>
  <workbookPr codeName="ThisWorkbook"/>
  <mc:AlternateContent xmlns:mc="http://schemas.openxmlformats.org/markup-compatibility/2006">
    <mc:Choice Requires="x15">
      <x15ac:absPath xmlns:x15ac="http://schemas.microsoft.com/office/spreadsheetml/2010/11/ac" url="https://vide-my.sharepoint.com/personal/liene_opola_daba_gov_lv/Documents/Desktop/"/>
    </mc:Choice>
  </mc:AlternateContent>
  <xr:revisionPtr revIDLastSave="753" documentId="11_ADA3353F659172B01067F52F5619B7BE4EFC6D6C" xr6:coauthVersionLast="47" xr6:coauthVersionMax="47" xr10:uidLastSave="{6D596463-57D1-4069-82EF-55192B1CCAC6}"/>
  <bookViews>
    <workbookView xWindow="-120" yWindow="-16320" windowWidth="29040" windowHeight="15840" tabRatio="642" xr2:uid="{00000000-000D-0000-FFFF-FFFF00000000}"/>
  </bookViews>
  <sheets>
    <sheet name="Anketa" sheetId="1" r:id="rId1"/>
    <sheet name="Teritoijas" sheetId="12" state="hidden" r:id="rId2"/>
    <sheet name="SDF biotopi" sheetId="13" state="hidden" r:id="rId3"/>
    <sheet name="Mikroliegumu sugas" sheetId="11" state="hidden" r:id="rId4"/>
    <sheet name="Skaidrojumi 1. daļa un biotopi" sheetId="2" state="hidden" r:id="rId5"/>
    <sheet name="Sugas skaidrojumi" sheetId="5" state="hidden" r:id="rId6"/>
    <sheet name="Biotopu direktīvas II p. sugas" sheetId="9" state="hidden" r:id="rId7"/>
    <sheet name="3.2.+4. anketas daļa" sheetId="7" state="hidden" r:id="rId8"/>
    <sheet name="biotopu meklētājs" sheetId="3" state="hidden" r:id="rId9"/>
  </sheets>
  <definedNames>
    <definedName name="_xlnm._FilterDatabase" localSheetId="0" hidden="1">Anketa!$A$66:$J$75</definedName>
    <definedName name="_xlnm._FilterDatabase" localSheetId="2" hidden="1">'SDF biotopi'!$A$1:$K$2874</definedName>
    <definedName name="Dropdownlist">'biotopu meklētājs'!$E$2:INDEX('biotopu meklētājs'!$E$2:$E$62,COUNTIF('biotopu meklētājs'!$E$2:$E$62,"?*"))</definedName>
    <definedName name="Poligonu_skaits">'Skaidrojumi 1. daļa un biotopi'!$I$2:$I$11</definedName>
    <definedName name="Teritorijas_platība">'Skaidrojumi 1. daļa un biotopi'!$I$2:$I$11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86" i="1" l="1"/>
  <c r="H88" i="1"/>
  <c r="H87" i="1"/>
  <c r="H94" i="1"/>
  <c r="H95" i="1"/>
  <c r="H93" i="1"/>
  <c r="H102" i="1"/>
  <c r="H100" i="1"/>
  <c r="H113" i="1"/>
  <c r="H112" i="1"/>
  <c r="H111" i="1"/>
  <c r="H110" i="1"/>
  <c r="H109" i="1"/>
  <c r="H108" i="1"/>
  <c r="H107" i="1"/>
  <c r="G77" i="1" l="1"/>
  <c r="E64" i="1"/>
  <c r="E56" i="1"/>
  <c r="E52" i="1"/>
  <c r="E48" i="1"/>
  <c r="E44" i="1"/>
  <c r="E40" i="1"/>
  <c r="E32" i="1"/>
  <c r="E28" i="1"/>
  <c r="E24" i="1"/>
  <c r="E20" i="1"/>
  <c r="I2" i="13" l="1"/>
  <c r="J2" i="13" s="1"/>
  <c r="G9" i="1"/>
  <c r="E80" i="1"/>
  <c r="I3" i="13" l="1"/>
  <c r="I4" i="13"/>
  <c r="I5" i="13"/>
  <c r="I6" i="13"/>
  <c r="I7" i="13"/>
  <c r="I8" i="13"/>
  <c r="I9" i="13"/>
  <c r="I10" i="13"/>
  <c r="I11" i="13"/>
  <c r="I12" i="13"/>
  <c r="I13" i="13"/>
  <c r="I14" i="13"/>
  <c r="I15" i="13"/>
  <c r="I16" i="13"/>
  <c r="I17" i="13"/>
  <c r="I18" i="13"/>
  <c r="I19" i="13"/>
  <c r="I20" i="13"/>
  <c r="I21" i="13"/>
  <c r="I22" i="13"/>
  <c r="I23" i="13"/>
  <c r="I24" i="13"/>
  <c r="I25" i="13"/>
  <c r="I26" i="13"/>
  <c r="I27" i="13"/>
  <c r="I28" i="13"/>
  <c r="I29" i="13"/>
  <c r="I30" i="13"/>
  <c r="I31" i="13"/>
  <c r="I32" i="13"/>
  <c r="I33" i="13"/>
  <c r="I34" i="13"/>
  <c r="I35" i="13"/>
  <c r="I36" i="13"/>
  <c r="I37" i="13"/>
  <c r="I38" i="13"/>
  <c r="I39" i="13"/>
  <c r="I40" i="13"/>
  <c r="I41" i="13"/>
  <c r="I42" i="13"/>
  <c r="I43" i="13"/>
  <c r="I44" i="13"/>
  <c r="I45" i="13"/>
  <c r="I46" i="13"/>
  <c r="I47" i="13"/>
  <c r="I48" i="13"/>
  <c r="I49" i="13"/>
  <c r="I50" i="13"/>
  <c r="I51" i="13"/>
  <c r="I52" i="13"/>
  <c r="I53" i="13"/>
  <c r="I54" i="13"/>
  <c r="I55" i="13"/>
  <c r="I56" i="13"/>
  <c r="I57" i="13"/>
  <c r="I58" i="13"/>
  <c r="I59" i="13"/>
  <c r="I60" i="13"/>
  <c r="I61" i="13"/>
  <c r="I62" i="13"/>
  <c r="I63" i="13"/>
  <c r="I64" i="13"/>
  <c r="I65" i="13"/>
  <c r="I66" i="13"/>
  <c r="I67" i="13"/>
  <c r="I68" i="13"/>
  <c r="I69" i="13"/>
  <c r="I70" i="13"/>
  <c r="I71" i="13"/>
  <c r="I72" i="13"/>
  <c r="I73" i="13"/>
  <c r="I74" i="13"/>
  <c r="I75" i="13"/>
  <c r="I76" i="13"/>
  <c r="I77" i="13"/>
  <c r="I78" i="13"/>
  <c r="I79" i="13"/>
  <c r="I80" i="13"/>
  <c r="I81" i="13"/>
  <c r="I82" i="13"/>
  <c r="I83" i="13"/>
  <c r="I84" i="13"/>
  <c r="I85" i="13"/>
  <c r="I86" i="13"/>
  <c r="I87" i="13"/>
  <c r="I88" i="13"/>
  <c r="I89" i="13"/>
  <c r="I90" i="13"/>
  <c r="I91" i="13"/>
  <c r="I92" i="13"/>
  <c r="I93" i="13"/>
  <c r="I94" i="13"/>
  <c r="I95" i="13"/>
  <c r="I96" i="13"/>
  <c r="I97" i="13"/>
  <c r="I98" i="13"/>
  <c r="I99" i="13"/>
  <c r="I100" i="13"/>
  <c r="I101" i="13"/>
  <c r="I102" i="13"/>
  <c r="I103" i="13"/>
  <c r="I104" i="13"/>
  <c r="I105" i="13"/>
  <c r="I106" i="13"/>
  <c r="I107" i="13"/>
  <c r="I108" i="13"/>
  <c r="I109" i="13"/>
  <c r="I110" i="13"/>
  <c r="I111" i="13"/>
  <c r="I112" i="13"/>
  <c r="I113" i="13"/>
  <c r="I114" i="13"/>
  <c r="I115" i="13"/>
  <c r="I116" i="13"/>
  <c r="I117" i="13"/>
  <c r="I118" i="13"/>
  <c r="I119" i="13"/>
  <c r="I120" i="13"/>
  <c r="I121" i="13"/>
  <c r="I122" i="13"/>
  <c r="I123" i="13"/>
  <c r="I124" i="13"/>
  <c r="I125" i="13"/>
  <c r="I126" i="13"/>
  <c r="I127" i="13"/>
  <c r="I128" i="13"/>
  <c r="I129" i="13"/>
  <c r="I130" i="13"/>
  <c r="I131" i="13"/>
  <c r="I132" i="13"/>
  <c r="I133" i="13"/>
  <c r="I134" i="13"/>
  <c r="I135" i="13"/>
  <c r="I136" i="13"/>
  <c r="I137" i="13"/>
  <c r="I138" i="13"/>
  <c r="I139" i="13"/>
  <c r="I140" i="13"/>
  <c r="I141" i="13"/>
  <c r="I142" i="13"/>
  <c r="I143" i="13"/>
  <c r="I144" i="13"/>
  <c r="I145" i="13"/>
  <c r="I146" i="13"/>
  <c r="I147" i="13"/>
  <c r="I148" i="13"/>
  <c r="I149" i="13"/>
  <c r="I150" i="13"/>
  <c r="I151" i="13"/>
  <c r="I152" i="13"/>
  <c r="I153" i="13"/>
  <c r="I154" i="13"/>
  <c r="I155" i="13"/>
  <c r="I156" i="13"/>
  <c r="I157" i="13"/>
  <c r="I158" i="13"/>
  <c r="I159" i="13"/>
  <c r="I160" i="13"/>
  <c r="I161" i="13"/>
  <c r="I162" i="13"/>
  <c r="I163" i="13"/>
  <c r="I164" i="13"/>
  <c r="I165" i="13"/>
  <c r="I166" i="13"/>
  <c r="I167" i="13"/>
  <c r="I168" i="13"/>
  <c r="I169" i="13"/>
  <c r="I170" i="13"/>
  <c r="I171" i="13"/>
  <c r="I172" i="13"/>
  <c r="I173" i="13"/>
  <c r="I174" i="13"/>
  <c r="I175" i="13"/>
  <c r="I176" i="13"/>
  <c r="I177" i="13"/>
  <c r="I178" i="13"/>
  <c r="I179" i="13"/>
  <c r="I180" i="13"/>
  <c r="I181" i="13"/>
  <c r="I182" i="13"/>
  <c r="I183" i="13"/>
  <c r="I184" i="13"/>
  <c r="I185" i="13"/>
  <c r="I186" i="13"/>
  <c r="I187" i="13"/>
  <c r="I188" i="13"/>
  <c r="I189" i="13"/>
  <c r="I190" i="13"/>
  <c r="I191" i="13"/>
  <c r="I192" i="13"/>
  <c r="I193" i="13"/>
  <c r="I194" i="13"/>
  <c r="I195" i="13"/>
  <c r="I196" i="13"/>
  <c r="I197" i="13"/>
  <c r="I198" i="13"/>
  <c r="I199" i="13"/>
  <c r="I200" i="13"/>
  <c r="I201" i="13"/>
  <c r="I202" i="13"/>
  <c r="I203" i="13"/>
  <c r="I204" i="13"/>
  <c r="I205" i="13"/>
  <c r="I206" i="13"/>
  <c r="I207" i="13"/>
  <c r="I208" i="13"/>
  <c r="I209" i="13"/>
  <c r="I210" i="13"/>
  <c r="I211" i="13"/>
  <c r="I212" i="13"/>
  <c r="I213" i="13"/>
  <c r="I214" i="13"/>
  <c r="I215" i="13"/>
  <c r="I216" i="13"/>
  <c r="I217" i="13"/>
  <c r="I218" i="13"/>
  <c r="I219" i="13"/>
  <c r="I220" i="13"/>
  <c r="I221" i="13"/>
  <c r="I222" i="13"/>
  <c r="I223" i="13"/>
  <c r="I224" i="13"/>
  <c r="I225" i="13"/>
  <c r="I226" i="13"/>
  <c r="I227" i="13"/>
  <c r="I228" i="13"/>
  <c r="I229" i="13"/>
  <c r="I230" i="13"/>
  <c r="I231" i="13"/>
  <c r="I232" i="13"/>
  <c r="I233" i="13"/>
  <c r="I234" i="13"/>
  <c r="I235" i="13"/>
  <c r="I236" i="13"/>
  <c r="I237" i="13"/>
  <c r="I238" i="13"/>
  <c r="I239" i="13"/>
  <c r="I240" i="13"/>
  <c r="I241" i="13"/>
  <c r="I242" i="13"/>
  <c r="I243" i="13"/>
  <c r="I244" i="13"/>
  <c r="I245" i="13"/>
  <c r="I246" i="13"/>
  <c r="I247" i="13"/>
  <c r="I248" i="13"/>
  <c r="I249" i="13"/>
  <c r="I250" i="13"/>
  <c r="I251" i="13"/>
  <c r="I252" i="13"/>
  <c r="I253" i="13"/>
  <c r="I254" i="13"/>
  <c r="I255" i="13"/>
  <c r="I256" i="13"/>
  <c r="I257" i="13"/>
  <c r="I258" i="13"/>
  <c r="I259" i="13"/>
  <c r="I260" i="13"/>
  <c r="I261" i="13"/>
  <c r="I262" i="13"/>
  <c r="I263" i="13"/>
  <c r="I264" i="13"/>
  <c r="I265" i="13"/>
  <c r="I266" i="13"/>
  <c r="I267" i="13"/>
  <c r="I268" i="13"/>
  <c r="I269" i="13"/>
  <c r="I270" i="13"/>
  <c r="I271" i="13"/>
  <c r="I272" i="13"/>
  <c r="I273" i="13"/>
  <c r="I274" i="13"/>
  <c r="I275" i="13"/>
  <c r="I276" i="13"/>
  <c r="I277" i="13"/>
  <c r="I278" i="13"/>
  <c r="I279" i="13"/>
  <c r="I280" i="13"/>
  <c r="I281" i="13"/>
  <c r="I282" i="13"/>
  <c r="I283" i="13"/>
  <c r="I284" i="13"/>
  <c r="I285" i="13"/>
  <c r="I286" i="13"/>
  <c r="I287" i="13"/>
  <c r="I288" i="13"/>
  <c r="I289" i="13"/>
  <c r="I290" i="13"/>
  <c r="I291" i="13"/>
  <c r="I292" i="13"/>
  <c r="I293" i="13"/>
  <c r="I294" i="13"/>
  <c r="I295" i="13"/>
  <c r="I296" i="13"/>
  <c r="I297" i="13"/>
  <c r="I298" i="13"/>
  <c r="I299" i="13"/>
  <c r="I300" i="13"/>
  <c r="I301" i="13"/>
  <c r="I302" i="13"/>
  <c r="I303" i="13"/>
  <c r="I304" i="13"/>
  <c r="I305" i="13"/>
  <c r="I306" i="13"/>
  <c r="I307" i="13"/>
  <c r="I308" i="13"/>
  <c r="I309" i="13"/>
  <c r="I310" i="13"/>
  <c r="I311" i="13"/>
  <c r="I312" i="13"/>
  <c r="I313" i="13"/>
  <c r="I314" i="13"/>
  <c r="I315" i="13"/>
  <c r="I316" i="13"/>
  <c r="I317" i="13"/>
  <c r="I318" i="13"/>
  <c r="I319" i="13"/>
  <c r="I320" i="13"/>
  <c r="I321" i="13"/>
  <c r="I322" i="13"/>
  <c r="I323" i="13"/>
  <c r="I324" i="13"/>
  <c r="I325" i="13"/>
  <c r="I326" i="13"/>
  <c r="I327" i="13"/>
  <c r="I328" i="13"/>
  <c r="I329" i="13"/>
  <c r="I330" i="13"/>
  <c r="I331" i="13"/>
  <c r="I332" i="13"/>
  <c r="I333" i="13"/>
  <c r="I334" i="13"/>
  <c r="I335" i="13"/>
  <c r="I336" i="13"/>
  <c r="I337" i="13"/>
  <c r="I338" i="13"/>
  <c r="I339" i="13"/>
  <c r="I340" i="13"/>
  <c r="I341" i="13"/>
  <c r="I342" i="13"/>
  <c r="I343" i="13"/>
  <c r="I344" i="13"/>
  <c r="I345" i="13"/>
  <c r="I346" i="13"/>
  <c r="I347" i="13"/>
  <c r="I348" i="13"/>
  <c r="I349" i="13"/>
  <c r="I350" i="13"/>
  <c r="I351" i="13"/>
  <c r="I352" i="13"/>
  <c r="I353" i="13"/>
  <c r="I354" i="13"/>
  <c r="I355" i="13"/>
  <c r="I356" i="13"/>
  <c r="I357" i="13"/>
  <c r="I358" i="13"/>
  <c r="I359" i="13"/>
  <c r="I360" i="13"/>
  <c r="I361" i="13"/>
  <c r="I362" i="13"/>
  <c r="I363" i="13"/>
  <c r="I364" i="13"/>
  <c r="I365" i="13"/>
  <c r="I366" i="13"/>
  <c r="I367" i="13"/>
  <c r="I368" i="13"/>
  <c r="I369" i="13"/>
  <c r="I370" i="13"/>
  <c r="I371" i="13"/>
  <c r="I372" i="13"/>
  <c r="I373" i="13"/>
  <c r="I374" i="13"/>
  <c r="I375" i="13"/>
  <c r="I376" i="13"/>
  <c r="I377" i="13"/>
  <c r="I378" i="13"/>
  <c r="I379" i="13"/>
  <c r="I380" i="13"/>
  <c r="I381" i="13"/>
  <c r="I382" i="13"/>
  <c r="I383" i="13"/>
  <c r="I384" i="13"/>
  <c r="I385" i="13"/>
  <c r="I386" i="13"/>
  <c r="I387" i="13"/>
  <c r="I388" i="13"/>
  <c r="I389" i="13"/>
  <c r="I390" i="13"/>
  <c r="I391" i="13"/>
  <c r="I392" i="13"/>
  <c r="I393" i="13"/>
  <c r="I394" i="13"/>
  <c r="I395" i="13"/>
  <c r="I396" i="13"/>
  <c r="I397" i="13"/>
  <c r="I398" i="13"/>
  <c r="I399" i="13"/>
  <c r="I400" i="13"/>
  <c r="I401" i="13"/>
  <c r="I402" i="13"/>
  <c r="I403" i="13"/>
  <c r="I404" i="13"/>
  <c r="I405" i="13"/>
  <c r="I406" i="13"/>
  <c r="I407" i="13"/>
  <c r="I408" i="13"/>
  <c r="I409" i="13"/>
  <c r="I410" i="13"/>
  <c r="I411" i="13"/>
  <c r="I412" i="13"/>
  <c r="I413" i="13"/>
  <c r="I414" i="13"/>
  <c r="I415" i="13"/>
  <c r="I416" i="13"/>
  <c r="I417" i="13"/>
  <c r="I418" i="13"/>
  <c r="I419" i="13"/>
  <c r="I420" i="13"/>
  <c r="I421" i="13"/>
  <c r="I422" i="13"/>
  <c r="I423" i="13"/>
  <c r="I424" i="13"/>
  <c r="I425" i="13"/>
  <c r="I426" i="13"/>
  <c r="I427" i="13"/>
  <c r="I428" i="13"/>
  <c r="I429" i="13"/>
  <c r="I430" i="13"/>
  <c r="I431" i="13"/>
  <c r="I432" i="13"/>
  <c r="I433" i="13"/>
  <c r="I434" i="13"/>
  <c r="I435" i="13"/>
  <c r="I436" i="13"/>
  <c r="I437" i="13"/>
  <c r="I438" i="13"/>
  <c r="I439" i="13"/>
  <c r="I440" i="13"/>
  <c r="I441" i="13"/>
  <c r="I442" i="13"/>
  <c r="I443" i="13"/>
  <c r="I444" i="13"/>
  <c r="I445" i="13"/>
  <c r="I446" i="13"/>
  <c r="I447" i="13"/>
  <c r="I448" i="13"/>
  <c r="I449" i="13"/>
  <c r="I450" i="13"/>
  <c r="I451" i="13"/>
  <c r="I452" i="13"/>
  <c r="I453" i="13"/>
  <c r="I454" i="13"/>
  <c r="I455" i="13"/>
  <c r="I456" i="13"/>
  <c r="I457" i="13"/>
  <c r="I458" i="13"/>
  <c r="I459" i="13"/>
  <c r="I460" i="13"/>
  <c r="I461" i="13"/>
  <c r="I462" i="13"/>
  <c r="I463" i="13"/>
  <c r="I464" i="13"/>
  <c r="I465" i="13"/>
  <c r="I466" i="13"/>
  <c r="I467" i="13"/>
  <c r="I468" i="13"/>
  <c r="I469" i="13"/>
  <c r="I470" i="13"/>
  <c r="I471" i="13"/>
  <c r="I472" i="13"/>
  <c r="I473" i="13"/>
  <c r="I474" i="13"/>
  <c r="I475" i="13"/>
  <c r="I476" i="13"/>
  <c r="I477" i="13"/>
  <c r="I478" i="13"/>
  <c r="I479" i="13"/>
  <c r="I480" i="13"/>
  <c r="I481" i="13"/>
  <c r="I482" i="13"/>
  <c r="I483" i="13"/>
  <c r="I484" i="13"/>
  <c r="I485" i="13"/>
  <c r="I486" i="13"/>
  <c r="I487" i="13"/>
  <c r="I488" i="13"/>
  <c r="I489" i="13"/>
  <c r="I490" i="13"/>
  <c r="I491" i="13"/>
  <c r="I492" i="13"/>
  <c r="I493" i="13"/>
  <c r="I494" i="13"/>
  <c r="I495" i="13"/>
  <c r="I496" i="13"/>
  <c r="I497" i="13"/>
  <c r="I498" i="13"/>
  <c r="I499" i="13"/>
  <c r="I500" i="13"/>
  <c r="I501" i="13"/>
  <c r="I502" i="13"/>
  <c r="I503" i="13"/>
  <c r="I504" i="13"/>
  <c r="I505" i="13"/>
  <c r="I506" i="13"/>
  <c r="I507" i="13"/>
  <c r="I508" i="13"/>
  <c r="I509" i="13"/>
  <c r="I510" i="13"/>
  <c r="I511" i="13"/>
  <c r="I512" i="13"/>
  <c r="I513" i="13"/>
  <c r="I514" i="13"/>
  <c r="I515" i="13"/>
  <c r="I516" i="13"/>
  <c r="I517" i="13"/>
  <c r="I518" i="13"/>
  <c r="I519" i="13"/>
  <c r="I520" i="13"/>
  <c r="I521" i="13"/>
  <c r="I522" i="13"/>
  <c r="I523" i="13"/>
  <c r="I524" i="13"/>
  <c r="I525" i="13"/>
  <c r="I526" i="13"/>
  <c r="I527" i="13"/>
  <c r="I528" i="13"/>
  <c r="I529" i="13"/>
  <c r="I530" i="13"/>
  <c r="I531" i="13"/>
  <c r="I532" i="13"/>
  <c r="I533" i="13"/>
  <c r="I534" i="13"/>
  <c r="I535" i="13"/>
  <c r="I536" i="13"/>
  <c r="I537" i="13"/>
  <c r="I538" i="13"/>
  <c r="I539" i="13"/>
  <c r="I540" i="13"/>
  <c r="I541" i="13"/>
  <c r="I542" i="13"/>
  <c r="I543" i="13"/>
  <c r="I544" i="13"/>
  <c r="I545" i="13"/>
  <c r="I546" i="13"/>
  <c r="I547" i="13"/>
  <c r="I548" i="13"/>
  <c r="I549" i="13"/>
  <c r="I550" i="13"/>
  <c r="I551" i="13"/>
  <c r="I552" i="13"/>
  <c r="I553" i="13"/>
  <c r="I554" i="13"/>
  <c r="I555" i="13"/>
  <c r="I556" i="13"/>
  <c r="I557" i="13"/>
  <c r="I558" i="13"/>
  <c r="I559" i="13"/>
  <c r="I560" i="13"/>
  <c r="I561" i="13"/>
  <c r="I562" i="13"/>
  <c r="I563" i="13"/>
  <c r="I564" i="13"/>
  <c r="I565" i="13"/>
  <c r="I566" i="13"/>
  <c r="I567" i="13"/>
  <c r="I568" i="13"/>
  <c r="I569" i="13"/>
  <c r="I570" i="13"/>
  <c r="I571" i="13"/>
  <c r="I572" i="13"/>
  <c r="I573" i="13"/>
  <c r="I574" i="13"/>
  <c r="I575" i="13"/>
  <c r="I576" i="13"/>
  <c r="I577" i="13"/>
  <c r="I578" i="13"/>
  <c r="I579" i="13"/>
  <c r="I580" i="13"/>
  <c r="I581" i="13"/>
  <c r="I582" i="13"/>
  <c r="I583" i="13"/>
  <c r="I584" i="13"/>
  <c r="I585" i="13"/>
  <c r="I586" i="13"/>
  <c r="I587" i="13"/>
  <c r="I588" i="13"/>
  <c r="I589" i="13"/>
  <c r="I590" i="13"/>
  <c r="I591" i="13"/>
  <c r="I592" i="13"/>
  <c r="I593" i="13"/>
  <c r="I594" i="13"/>
  <c r="I595" i="13"/>
  <c r="I596" i="13"/>
  <c r="I597" i="13"/>
  <c r="I598" i="13"/>
  <c r="I599" i="13"/>
  <c r="I600" i="13"/>
  <c r="I601" i="13"/>
  <c r="I602" i="13"/>
  <c r="I603" i="13"/>
  <c r="I604" i="13"/>
  <c r="I605" i="13"/>
  <c r="I606" i="13"/>
  <c r="I607" i="13"/>
  <c r="I608" i="13"/>
  <c r="I609" i="13"/>
  <c r="I610" i="13"/>
  <c r="I611" i="13"/>
  <c r="I612" i="13"/>
  <c r="I613" i="13"/>
  <c r="I614" i="13"/>
  <c r="I615" i="13"/>
  <c r="I616" i="13"/>
  <c r="I617" i="13"/>
  <c r="I618" i="13"/>
  <c r="I619" i="13"/>
  <c r="I620" i="13"/>
  <c r="I621" i="13"/>
  <c r="I622" i="13"/>
  <c r="I623" i="13"/>
  <c r="I624" i="13"/>
  <c r="I625" i="13"/>
  <c r="I626" i="13"/>
  <c r="I627" i="13"/>
  <c r="I628" i="13"/>
  <c r="I629" i="13"/>
  <c r="I630" i="13"/>
  <c r="I631" i="13"/>
  <c r="I632" i="13"/>
  <c r="I633" i="13"/>
  <c r="I634" i="13"/>
  <c r="I635" i="13"/>
  <c r="I636" i="13"/>
  <c r="I637" i="13"/>
  <c r="I638" i="13"/>
  <c r="I639" i="13"/>
  <c r="I640" i="13"/>
  <c r="I641" i="13"/>
  <c r="I642" i="13"/>
  <c r="I643" i="13"/>
  <c r="I644" i="13"/>
  <c r="I645" i="13"/>
  <c r="I646" i="13"/>
  <c r="I647" i="13"/>
  <c r="I648" i="13"/>
  <c r="I649" i="13"/>
  <c r="I650" i="13"/>
  <c r="I651" i="13"/>
  <c r="I652" i="13"/>
  <c r="I653" i="13"/>
  <c r="I654" i="13"/>
  <c r="I655" i="13"/>
  <c r="I656" i="13"/>
  <c r="I657" i="13"/>
  <c r="I658" i="13"/>
  <c r="I659" i="13"/>
  <c r="I660" i="13"/>
  <c r="I661" i="13"/>
  <c r="I662" i="13"/>
  <c r="I663" i="13"/>
  <c r="I664" i="13"/>
  <c r="I665" i="13"/>
  <c r="I666" i="13"/>
  <c r="I667" i="13"/>
  <c r="I668" i="13"/>
  <c r="I669" i="13"/>
  <c r="I670" i="13"/>
  <c r="I671" i="13"/>
  <c r="I672" i="13"/>
  <c r="I673" i="13"/>
  <c r="I674" i="13"/>
  <c r="I675" i="13"/>
  <c r="I676" i="13"/>
  <c r="I677" i="13"/>
  <c r="I678" i="13"/>
  <c r="I679" i="13"/>
  <c r="I680" i="13"/>
  <c r="I681" i="13"/>
  <c r="I682" i="13"/>
  <c r="I683" i="13"/>
  <c r="I684" i="13"/>
  <c r="I685" i="13"/>
  <c r="I686" i="13"/>
  <c r="I687" i="13"/>
  <c r="I688" i="13"/>
  <c r="I689" i="13"/>
  <c r="I690" i="13"/>
  <c r="I691" i="13"/>
  <c r="I692" i="13"/>
  <c r="I693" i="13"/>
  <c r="I694" i="13"/>
  <c r="I695" i="13"/>
  <c r="I696" i="13"/>
  <c r="I697" i="13"/>
  <c r="I698" i="13"/>
  <c r="I699" i="13"/>
  <c r="I700" i="13"/>
  <c r="I701" i="13"/>
  <c r="I702" i="13"/>
  <c r="I703" i="13"/>
  <c r="I704" i="13"/>
  <c r="I705" i="13"/>
  <c r="I706" i="13"/>
  <c r="I707" i="13"/>
  <c r="I708" i="13"/>
  <c r="I709" i="13"/>
  <c r="I710" i="13"/>
  <c r="I711" i="13"/>
  <c r="I712" i="13"/>
  <c r="I713" i="13"/>
  <c r="I714" i="13"/>
  <c r="I715" i="13"/>
  <c r="I716" i="13"/>
  <c r="I717" i="13"/>
  <c r="I718" i="13"/>
  <c r="I719" i="13"/>
  <c r="I720" i="13"/>
  <c r="I721" i="13"/>
  <c r="I722" i="13"/>
  <c r="I723" i="13"/>
  <c r="I724" i="13"/>
  <c r="I725" i="13"/>
  <c r="I726" i="13"/>
  <c r="I727" i="13"/>
  <c r="I728" i="13"/>
  <c r="I729" i="13"/>
  <c r="I730" i="13"/>
  <c r="I731" i="13"/>
  <c r="I732" i="13"/>
  <c r="I733" i="13"/>
  <c r="I734" i="13"/>
  <c r="I735" i="13"/>
  <c r="I736" i="13"/>
  <c r="I737" i="13"/>
  <c r="I738" i="13"/>
  <c r="I739" i="13"/>
  <c r="I740" i="13"/>
  <c r="I741" i="13"/>
  <c r="I742" i="13"/>
  <c r="I743" i="13"/>
  <c r="I744" i="13"/>
  <c r="I745" i="13"/>
  <c r="I746" i="13"/>
  <c r="I747" i="13"/>
  <c r="I748" i="13"/>
  <c r="I749" i="13"/>
  <c r="I750" i="13"/>
  <c r="I751" i="13"/>
  <c r="I752" i="13"/>
  <c r="I753" i="13"/>
  <c r="I754" i="13"/>
  <c r="I755" i="13"/>
  <c r="I756" i="13"/>
  <c r="I757" i="13"/>
  <c r="I758" i="13"/>
  <c r="I759" i="13"/>
  <c r="I760" i="13"/>
  <c r="I761" i="13"/>
  <c r="I762" i="13"/>
  <c r="I763" i="13"/>
  <c r="I764" i="13"/>
  <c r="I765" i="13"/>
  <c r="I766" i="13"/>
  <c r="I767" i="13"/>
  <c r="I768" i="13"/>
  <c r="I769" i="13"/>
  <c r="I770" i="13"/>
  <c r="I771" i="13"/>
  <c r="I772" i="13"/>
  <c r="I773" i="13"/>
  <c r="I774" i="13"/>
  <c r="I775" i="13"/>
  <c r="I776" i="13"/>
  <c r="I777" i="13"/>
  <c r="I778" i="13"/>
  <c r="I779" i="13"/>
  <c r="I780" i="13"/>
  <c r="I781" i="13"/>
  <c r="I782" i="13"/>
  <c r="I783" i="13"/>
  <c r="I784" i="13"/>
  <c r="I785" i="13"/>
  <c r="I786" i="13"/>
  <c r="I787" i="13"/>
  <c r="I788" i="13"/>
  <c r="I789" i="13"/>
  <c r="I790" i="13"/>
  <c r="I791" i="13"/>
  <c r="I792" i="13"/>
  <c r="I793" i="13"/>
  <c r="I794" i="13"/>
  <c r="I795" i="13"/>
  <c r="I796" i="13"/>
  <c r="I797" i="13"/>
  <c r="I798" i="13"/>
  <c r="I799" i="13"/>
  <c r="I800" i="13"/>
  <c r="I801" i="13"/>
  <c r="I802" i="13"/>
  <c r="I803" i="13"/>
  <c r="I804" i="13"/>
  <c r="I805" i="13"/>
  <c r="I806" i="13"/>
  <c r="I807" i="13"/>
  <c r="I808" i="13"/>
  <c r="I809" i="13"/>
  <c r="I810" i="13"/>
  <c r="I811" i="13"/>
  <c r="I812" i="13"/>
  <c r="I813" i="13"/>
  <c r="I814" i="13"/>
  <c r="I815" i="13"/>
  <c r="I816" i="13"/>
  <c r="I817" i="13"/>
  <c r="I818" i="13"/>
  <c r="I819" i="13"/>
  <c r="I820" i="13"/>
  <c r="I821" i="13"/>
  <c r="I822" i="13"/>
  <c r="I823" i="13"/>
  <c r="I824" i="13"/>
  <c r="I825" i="13"/>
  <c r="I826" i="13"/>
  <c r="I827" i="13"/>
  <c r="I828" i="13"/>
  <c r="I829" i="13"/>
  <c r="I830" i="13"/>
  <c r="I831" i="13"/>
  <c r="I832" i="13"/>
  <c r="I833" i="13"/>
  <c r="I834" i="13"/>
  <c r="I835" i="13"/>
  <c r="I836" i="13"/>
  <c r="I837" i="13"/>
  <c r="I838" i="13"/>
  <c r="I839" i="13"/>
  <c r="I840" i="13"/>
  <c r="I841" i="13"/>
  <c r="I842" i="13"/>
  <c r="I843" i="13"/>
  <c r="I844" i="13"/>
  <c r="I845" i="13"/>
  <c r="I846" i="13"/>
  <c r="I847" i="13"/>
  <c r="I848" i="13"/>
  <c r="I849" i="13"/>
  <c r="I850" i="13"/>
  <c r="I851" i="13"/>
  <c r="I852" i="13"/>
  <c r="I853" i="13"/>
  <c r="I854" i="13"/>
  <c r="I855" i="13"/>
  <c r="I856" i="13"/>
  <c r="I857" i="13"/>
  <c r="I858" i="13"/>
  <c r="I859" i="13"/>
  <c r="I860" i="13"/>
  <c r="I861" i="13"/>
  <c r="I862" i="13"/>
  <c r="I863" i="13"/>
  <c r="I864" i="13"/>
  <c r="I865" i="13"/>
  <c r="I866" i="13"/>
  <c r="I867" i="13"/>
  <c r="I868" i="13"/>
  <c r="I869" i="13"/>
  <c r="I870" i="13"/>
  <c r="I871" i="13"/>
  <c r="I872" i="13"/>
  <c r="I873" i="13"/>
  <c r="I874" i="13"/>
  <c r="I875" i="13"/>
  <c r="I876" i="13"/>
  <c r="I877" i="13"/>
  <c r="I878" i="13"/>
  <c r="I879" i="13"/>
  <c r="I880" i="13"/>
  <c r="I881" i="13"/>
  <c r="I882" i="13"/>
  <c r="I883" i="13"/>
  <c r="I884" i="13"/>
  <c r="I885" i="13"/>
  <c r="I886" i="13"/>
  <c r="I887" i="13"/>
  <c r="I888" i="13"/>
  <c r="I889" i="13"/>
  <c r="I890" i="13"/>
  <c r="I891" i="13"/>
  <c r="I892" i="13"/>
  <c r="I893" i="13"/>
  <c r="I894" i="13"/>
  <c r="I895" i="13"/>
  <c r="I896" i="13"/>
  <c r="I897" i="13"/>
  <c r="I898" i="13"/>
  <c r="I899" i="13"/>
  <c r="I900" i="13"/>
  <c r="I901" i="13"/>
  <c r="I902" i="13"/>
  <c r="I903" i="13"/>
  <c r="I904" i="13"/>
  <c r="I905" i="13"/>
  <c r="I906" i="13"/>
  <c r="I907" i="13"/>
  <c r="I908" i="13"/>
  <c r="I909" i="13"/>
  <c r="I910" i="13"/>
  <c r="I911" i="13"/>
  <c r="I912" i="13"/>
  <c r="I913" i="13"/>
  <c r="I914" i="13"/>
  <c r="I915" i="13"/>
  <c r="I916" i="13"/>
  <c r="I917" i="13"/>
  <c r="I918" i="13"/>
  <c r="I919" i="13"/>
  <c r="I920" i="13"/>
  <c r="I921" i="13"/>
  <c r="I922" i="13"/>
  <c r="I923" i="13"/>
  <c r="I924" i="13"/>
  <c r="I925" i="13"/>
  <c r="I926" i="13"/>
  <c r="I927" i="13"/>
  <c r="I928" i="13"/>
  <c r="I929" i="13"/>
  <c r="I930" i="13"/>
  <c r="I931" i="13"/>
  <c r="I932" i="13"/>
  <c r="I933" i="13"/>
  <c r="I934" i="13"/>
  <c r="I935" i="13"/>
  <c r="I936" i="13"/>
  <c r="I937" i="13"/>
  <c r="I938" i="13"/>
  <c r="I939" i="13"/>
  <c r="I940" i="13"/>
  <c r="I941" i="13"/>
  <c r="I942" i="13"/>
  <c r="I943" i="13"/>
  <c r="I944" i="13"/>
  <c r="I945" i="13"/>
  <c r="I946" i="13"/>
  <c r="I947" i="13"/>
  <c r="I948" i="13"/>
  <c r="I949" i="13"/>
  <c r="I950" i="13"/>
  <c r="I951" i="13"/>
  <c r="I952" i="13"/>
  <c r="I953" i="13"/>
  <c r="I954" i="13"/>
  <c r="I955" i="13"/>
  <c r="I956" i="13"/>
  <c r="I957" i="13"/>
  <c r="I958" i="13"/>
  <c r="I959" i="13"/>
  <c r="I960" i="13"/>
  <c r="I961" i="13"/>
  <c r="I962" i="13"/>
  <c r="I963" i="13"/>
  <c r="I964" i="13"/>
  <c r="I965" i="13"/>
  <c r="I966" i="13"/>
  <c r="I967" i="13"/>
  <c r="I968" i="13"/>
  <c r="I969" i="13"/>
  <c r="I970" i="13"/>
  <c r="I971" i="13"/>
  <c r="I972" i="13"/>
  <c r="I973" i="13"/>
  <c r="I974" i="13"/>
  <c r="I975" i="13"/>
  <c r="I976" i="13"/>
  <c r="I977" i="13"/>
  <c r="I978" i="13"/>
  <c r="I979" i="13"/>
  <c r="I980" i="13"/>
  <c r="I981" i="13"/>
  <c r="I982" i="13"/>
  <c r="I983" i="13"/>
  <c r="I984" i="13"/>
  <c r="I985" i="13"/>
  <c r="I986" i="13"/>
  <c r="I987" i="13"/>
  <c r="I988" i="13"/>
  <c r="I989" i="13"/>
  <c r="I990" i="13"/>
  <c r="I991" i="13"/>
  <c r="I992" i="13"/>
  <c r="I993" i="13"/>
  <c r="I994" i="13"/>
  <c r="I995" i="13"/>
  <c r="I996" i="13"/>
  <c r="I997" i="13"/>
  <c r="I998" i="13"/>
  <c r="I999" i="13"/>
  <c r="I1000" i="13"/>
  <c r="I1001" i="13"/>
  <c r="I1002" i="13"/>
  <c r="I1003" i="13"/>
  <c r="I1004" i="13"/>
  <c r="I1005" i="13"/>
  <c r="I1006" i="13"/>
  <c r="I1007" i="13"/>
  <c r="I1008" i="13"/>
  <c r="I1009" i="13"/>
  <c r="I1010" i="13"/>
  <c r="I1011" i="13"/>
  <c r="I1012" i="13"/>
  <c r="I1013" i="13"/>
  <c r="I1014" i="13"/>
  <c r="I1015" i="13"/>
  <c r="I1016" i="13"/>
  <c r="I1017" i="13"/>
  <c r="I1018" i="13"/>
  <c r="I1019" i="13"/>
  <c r="I1020" i="13"/>
  <c r="I1021" i="13"/>
  <c r="I1022" i="13"/>
  <c r="I1023" i="13"/>
  <c r="I1024" i="13"/>
  <c r="I1025" i="13"/>
  <c r="I1026" i="13"/>
  <c r="I1027" i="13"/>
  <c r="I1028" i="13"/>
  <c r="I1029" i="13"/>
  <c r="I1030" i="13"/>
  <c r="I1031" i="13"/>
  <c r="I1032" i="13"/>
  <c r="I1033" i="13"/>
  <c r="I1034" i="13"/>
  <c r="I1035" i="13"/>
  <c r="I1036" i="13"/>
  <c r="I1037" i="13"/>
  <c r="I1038" i="13"/>
  <c r="I1039" i="13"/>
  <c r="I1040" i="13"/>
  <c r="I1041" i="13"/>
  <c r="I1042" i="13"/>
  <c r="I1043" i="13"/>
  <c r="I1044" i="13"/>
  <c r="I1045" i="13"/>
  <c r="I1046" i="13"/>
  <c r="I1047" i="13"/>
  <c r="I1048" i="13"/>
  <c r="I1049" i="13"/>
  <c r="I1050" i="13"/>
  <c r="I1051" i="13"/>
  <c r="I1052" i="13"/>
  <c r="I1053" i="13"/>
  <c r="I1054" i="13"/>
  <c r="I1055" i="13"/>
  <c r="I1056" i="13"/>
  <c r="I1057" i="13"/>
  <c r="I1058" i="13"/>
  <c r="I1059" i="13"/>
  <c r="I1060" i="13"/>
  <c r="I1061" i="13"/>
  <c r="I1062" i="13"/>
  <c r="I1063" i="13"/>
  <c r="I1064" i="13"/>
  <c r="I1065" i="13"/>
  <c r="I1066" i="13"/>
  <c r="I1067" i="13"/>
  <c r="I1068" i="13"/>
  <c r="I1069" i="13"/>
  <c r="I1070" i="13"/>
  <c r="I1071" i="13"/>
  <c r="I1072" i="13"/>
  <c r="I1073" i="13"/>
  <c r="I1074" i="13"/>
  <c r="I1075" i="13"/>
  <c r="I1076" i="13"/>
  <c r="I1077" i="13"/>
  <c r="I1078" i="13"/>
  <c r="I1079" i="13"/>
  <c r="I1080" i="13"/>
  <c r="I1081" i="13"/>
  <c r="I1082" i="13"/>
  <c r="I1083" i="13"/>
  <c r="I1084" i="13"/>
  <c r="I1085" i="13"/>
  <c r="I1086" i="13"/>
  <c r="I1087" i="13"/>
  <c r="I1088" i="13"/>
  <c r="I1089" i="13"/>
  <c r="I1090" i="13"/>
  <c r="I1091" i="13"/>
  <c r="I1092" i="13"/>
  <c r="I1093" i="13"/>
  <c r="I1094" i="13"/>
  <c r="I1095" i="13"/>
  <c r="I1096" i="13"/>
  <c r="I1097" i="13"/>
  <c r="I1098" i="13"/>
  <c r="I1099" i="13"/>
  <c r="I1100" i="13"/>
  <c r="I1101" i="13"/>
  <c r="I1102" i="13"/>
  <c r="I1103" i="13"/>
  <c r="I1104" i="13"/>
  <c r="I1105" i="13"/>
  <c r="I1106" i="13"/>
  <c r="I1107" i="13"/>
  <c r="I1108" i="13"/>
  <c r="I1109" i="13"/>
  <c r="I1110" i="13"/>
  <c r="I1111" i="13"/>
  <c r="I1112" i="13"/>
  <c r="I1113" i="13"/>
  <c r="I1114" i="13"/>
  <c r="I1115" i="13"/>
  <c r="I1116" i="13"/>
  <c r="I1117" i="13"/>
  <c r="I1118" i="13"/>
  <c r="I1119" i="13"/>
  <c r="I1120" i="13"/>
  <c r="I1121" i="13"/>
  <c r="I1122" i="13"/>
  <c r="I1123" i="13"/>
  <c r="I1124" i="13"/>
  <c r="I1125" i="13"/>
  <c r="I1126" i="13"/>
  <c r="I1127" i="13"/>
  <c r="I1128" i="13"/>
  <c r="I1129" i="13"/>
  <c r="I1130" i="13"/>
  <c r="I1131" i="13"/>
  <c r="I1132" i="13"/>
  <c r="I1133" i="13"/>
  <c r="I1134" i="13"/>
  <c r="I1135" i="13"/>
  <c r="I1136" i="13"/>
  <c r="I1137" i="13"/>
  <c r="I1138" i="13"/>
  <c r="I1139" i="13"/>
  <c r="I1140" i="13"/>
  <c r="I1141" i="13"/>
  <c r="I1142" i="13"/>
  <c r="I1143" i="13"/>
  <c r="I1144" i="13"/>
  <c r="I1145" i="13"/>
  <c r="I1146" i="13"/>
  <c r="I1147" i="13"/>
  <c r="I1148" i="13"/>
  <c r="I1149" i="13"/>
  <c r="I1150" i="13"/>
  <c r="I1151" i="13"/>
  <c r="I1152" i="13"/>
  <c r="I1153" i="13"/>
  <c r="I1154" i="13"/>
  <c r="I1155" i="13"/>
  <c r="I1156" i="13"/>
  <c r="I1157" i="13"/>
  <c r="I1158" i="13"/>
  <c r="I1159" i="13"/>
  <c r="I1160" i="13"/>
  <c r="I1161" i="13"/>
  <c r="I1162" i="13"/>
  <c r="I1163" i="13"/>
  <c r="I1164" i="13"/>
  <c r="I1165" i="13"/>
  <c r="I1166" i="13"/>
  <c r="I1167" i="13"/>
  <c r="I1168" i="13"/>
  <c r="I1169" i="13"/>
  <c r="I1170" i="13"/>
  <c r="I1171" i="13"/>
  <c r="I1172" i="13"/>
  <c r="I1173" i="13"/>
  <c r="I1174" i="13"/>
  <c r="I1175" i="13"/>
  <c r="I1176" i="13"/>
  <c r="I1177" i="13"/>
  <c r="I1178" i="13"/>
  <c r="I1179" i="13"/>
  <c r="I1180" i="13"/>
  <c r="I1181" i="13"/>
  <c r="I1182" i="13"/>
  <c r="I1183" i="13"/>
  <c r="I1184" i="13"/>
  <c r="I1185" i="13"/>
  <c r="I1186" i="13"/>
  <c r="I1187" i="13"/>
  <c r="I1188" i="13"/>
  <c r="I1189" i="13"/>
  <c r="I1190" i="13"/>
  <c r="I1191" i="13"/>
  <c r="I1192" i="13"/>
  <c r="I1193" i="13"/>
  <c r="I1194" i="13"/>
  <c r="I1195" i="13"/>
  <c r="I1196" i="13"/>
  <c r="I1197" i="13"/>
  <c r="I1198" i="13"/>
  <c r="I1199" i="13"/>
  <c r="I1200" i="13"/>
  <c r="I1201" i="13"/>
  <c r="I1202" i="13"/>
  <c r="I1203" i="13"/>
  <c r="I1204" i="13"/>
  <c r="I1205" i="13"/>
  <c r="I1206" i="13"/>
  <c r="I1207" i="13"/>
  <c r="I1208" i="13"/>
  <c r="I1209" i="13"/>
  <c r="I1210" i="13"/>
  <c r="I1211" i="13"/>
  <c r="I1212" i="13"/>
  <c r="I1213" i="13"/>
  <c r="I1214" i="13"/>
  <c r="I1215" i="13"/>
  <c r="I1216" i="13"/>
  <c r="I1217" i="13"/>
  <c r="I1218" i="13"/>
  <c r="I1219" i="13"/>
  <c r="I1220" i="13"/>
  <c r="I1221" i="13"/>
  <c r="I1222" i="13"/>
  <c r="I1223" i="13"/>
  <c r="I1224" i="13"/>
  <c r="I1225" i="13"/>
  <c r="I1226" i="13"/>
  <c r="I1227" i="13"/>
  <c r="I1228" i="13"/>
  <c r="I1229" i="13"/>
  <c r="I1230" i="13"/>
  <c r="I1231" i="13"/>
  <c r="I1232" i="13"/>
  <c r="I1233" i="13"/>
  <c r="I1234" i="13"/>
  <c r="I1235" i="13"/>
  <c r="I1236" i="13"/>
  <c r="I1237" i="13"/>
  <c r="I1238" i="13"/>
  <c r="I1239" i="13"/>
  <c r="I1240" i="13"/>
  <c r="I1241" i="13"/>
  <c r="I1242" i="13"/>
  <c r="I1243" i="13"/>
  <c r="I1244" i="13"/>
  <c r="I1245" i="13"/>
  <c r="I1246" i="13"/>
  <c r="I1247" i="13"/>
  <c r="I1248" i="13"/>
  <c r="I1249" i="13"/>
  <c r="I1250" i="13"/>
  <c r="I1251" i="13"/>
  <c r="I1252" i="13"/>
  <c r="I1253" i="13"/>
  <c r="I1254" i="13"/>
  <c r="I1255" i="13"/>
  <c r="I1256" i="13"/>
  <c r="I1257" i="13"/>
  <c r="I1258" i="13"/>
  <c r="I1259" i="13"/>
  <c r="I1260" i="13"/>
  <c r="I1261" i="13"/>
  <c r="I1262" i="13"/>
  <c r="I1263" i="13"/>
  <c r="I1264" i="13"/>
  <c r="I1265" i="13"/>
  <c r="I1266" i="13"/>
  <c r="I1267" i="13"/>
  <c r="I1268" i="13"/>
  <c r="I1269" i="13"/>
  <c r="I1270" i="13"/>
  <c r="I1271" i="13"/>
  <c r="I1272" i="13"/>
  <c r="I1273" i="13"/>
  <c r="I1274" i="13"/>
  <c r="I1275" i="13"/>
  <c r="I1276" i="13"/>
  <c r="I1277" i="13"/>
  <c r="I1278" i="13"/>
  <c r="I1279" i="13"/>
  <c r="I1280" i="13"/>
  <c r="I1281" i="13"/>
  <c r="I1282" i="13"/>
  <c r="I1283" i="13"/>
  <c r="I1284" i="13"/>
  <c r="I1285" i="13"/>
  <c r="I1286" i="13"/>
  <c r="I1287" i="13"/>
  <c r="I1288" i="13"/>
  <c r="I1289" i="13"/>
  <c r="I1290" i="13"/>
  <c r="I1291" i="13"/>
  <c r="I1292" i="13"/>
  <c r="I1293" i="13"/>
  <c r="I1294" i="13"/>
  <c r="I1295" i="13"/>
  <c r="I1296" i="13"/>
  <c r="I1297" i="13"/>
  <c r="I1298" i="13"/>
  <c r="I1299" i="13"/>
  <c r="I1300" i="13"/>
  <c r="I1301" i="13"/>
  <c r="I1302" i="13"/>
  <c r="I1303" i="13"/>
  <c r="I1304" i="13"/>
  <c r="I1305" i="13"/>
  <c r="I1306" i="13"/>
  <c r="I1307" i="13"/>
  <c r="I1308" i="13"/>
  <c r="I1309" i="13"/>
  <c r="I1310" i="13"/>
  <c r="I1311" i="13"/>
  <c r="I1312" i="13"/>
  <c r="I1313" i="13"/>
  <c r="I1314" i="13"/>
  <c r="I1315" i="13"/>
  <c r="I1316" i="13"/>
  <c r="I1317" i="13"/>
  <c r="I1318" i="13"/>
  <c r="I1319" i="13"/>
  <c r="I1320" i="13"/>
  <c r="I1321" i="13"/>
  <c r="I1322" i="13"/>
  <c r="I1323" i="13"/>
  <c r="I1324" i="13"/>
  <c r="I1325" i="13"/>
  <c r="I1326" i="13"/>
  <c r="I1327" i="13"/>
  <c r="I1328" i="13"/>
  <c r="I1329" i="13"/>
  <c r="I1330" i="13"/>
  <c r="I1331" i="13"/>
  <c r="I1332" i="13"/>
  <c r="I1333" i="13"/>
  <c r="I1334" i="13"/>
  <c r="I1335" i="13"/>
  <c r="I1336" i="13"/>
  <c r="I1337" i="13"/>
  <c r="I1338" i="13"/>
  <c r="I1339" i="13"/>
  <c r="I1340" i="13"/>
  <c r="I1341" i="13"/>
  <c r="I1342" i="13"/>
  <c r="I1343" i="13"/>
  <c r="I1344" i="13"/>
  <c r="I1345" i="13"/>
  <c r="I1346" i="13"/>
  <c r="I1347" i="13"/>
  <c r="I1348" i="13"/>
  <c r="I1349" i="13"/>
  <c r="I1350" i="13"/>
  <c r="I1351" i="13"/>
  <c r="I1352" i="13"/>
  <c r="I1353" i="13"/>
  <c r="I1354" i="13"/>
  <c r="I1355" i="13"/>
  <c r="I1356" i="13"/>
  <c r="I1357" i="13"/>
  <c r="I1358" i="13"/>
  <c r="I1359" i="13"/>
  <c r="I1360" i="13"/>
  <c r="I1361" i="13"/>
  <c r="I1362" i="13"/>
  <c r="I1363" i="13"/>
  <c r="I1364" i="13"/>
  <c r="I1365" i="13"/>
  <c r="I1366" i="13"/>
  <c r="I1367" i="13"/>
  <c r="I1368" i="13"/>
  <c r="I1369" i="13"/>
  <c r="I1370" i="13"/>
  <c r="I1371" i="13"/>
  <c r="I1372" i="13"/>
  <c r="I1373" i="13"/>
  <c r="I1374" i="13"/>
  <c r="I1375" i="13"/>
  <c r="I1376" i="13"/>
  <c r="I1377" i="13"/>
  <c r="I1378" i="13"/>
  <c r="I1379" i="13"/>
  <c r="I1380" i="13"/>
  <c r="I1381" i="13"/>
  <c r="I1382" i="13"/>
  <c r="I1383" i="13"/>
  <c r="I1384" i="13"/>
  <c r="I1385" i="13"/>
  <c r="I1386" i="13"/>
  <c r="I1387" i="13"/>
  <c r="I1388" i="13"/>
  <c r="I1389" i="13"/>
  <c r="I1390" i="13"/>
  <c r="I1391" i="13"/>
  <c r="I1392" i="13"/>
  <c r="I1393" i="13"/>
  <c r="I1394" i="13"/>
  <c r="I1395" i="13"/>
  <c r="I1396" i="13"/>
  <c r="I1397" i="13"/>
  <c r="I1398" i="13"/>
  <c r="I1399" i="13"/>
  <c r="I1400" i="13"/>
  <c r="I1401" i="13"/>
  <c r="I1402" i="13"/>
  <c r="I1403" i="13"/>
  <c r="I1404" i="13"/>
  <c r="I1405" i="13"/>
  <c r="I1406" i="13"/>
  <c r="I1407" i="13"/>
  <c r="I1408" i="13"/>
  <c r="I1409" i="13"/>
  <c r="I1410" i="13"/>
  <c r="I1411" i="13"/>
  <c r="I1412" i="13"/>
  <c r="I1413" i="13"/>
  <c r="I1414" i="13"/>
  <c r="I1415" i="13"/>
  <c r="I1416" i="13"/>
  <c r="I1417" i="13"/>
  <c r="I1418" i="13"/>
  <c r="I1419" i="13"/>
  <c r="I1420" i="13"/>
  <c r="I1421" i="13"/>
  <c r="I1422" i="13"/>
  <c r="I1423" i="13"/>
  <c r="I1424" i="13"/>
  <c r="I1425" i="13"/>
  <c r="I1426" i="13"/>
  <c r="I1427" i="13"/>
  <c r="I1428" i="13"/>
  <c r="I1429" i="13"/>
  <c r="I1430" i="13"/>
  <c r="I1431" i="13"/>
  <c r="I1432" i="13"/>
  <c r="I1433" i="13"/>
  <c r="I1434" i="13"/>
  <c r="I1435" i="13"/>
  <c r="I1436" i="13"/>
  <c r="I1437" i="13"/>
  <c r="I1438" i="13"/>
  <c r="I1439" i="13"/>
  <c r="I1440" i="13"/>
  <c r="I1441" i="13"/>
  <c r="I1442" i="13"/>
  <c r="I1443" i="13"/>
  <c r="I1444" i="13"/>
  <c r="I1445" i="13"/>
  <c r="I1446" i="13"/>
  <c r="I1447" i="13"/>
  <c r="I1448" i="13"/>
  <c r="I1449" i="13"/>
  <c r="I1450" i="13"/>
  <c r="I1451" i="13"/>
  <c r="I1452" i="13"/>
  <c r="I1453" i="13"/>
  <c r="I1454" i="13"/>
  <c r="I1455" i="13"/>
  <c r="I1456" i="13"/>
  <c r="I1457" i="13"/>
  <c r="I1458" i="13"/>
  <c r="I1459" i="13"/>
  <c r="I1460" i="13"/>
  <c r="I1461" i="13"/>
  <c r="I1462" i="13"/>
  <c r="I1463" i="13"/>
  <c r="I1464" i="13"/>
  <c r="I1465" i="13"/>
  <c r="I1466" i="13"/>
  <c r="I1467" i="13"/>
  <c r="I1468" i="13"/>
  <c r="I1469" i="13"/>
  <c r="I1470" i="13"/>
  <c r="I1471" i="13"/>
  <c r="I1472" i="13"/>
  <c r="I1473" i="13"/>
  <c r="I1474" i="13"/>
  <c r="I1475" i="13"/>
  <c r="I1476" i="13"/>
  <c r="I1477" i="13"/>
  <c r="I1478" i="13"/>
  <c r="I1479" i="13"/>
  <c r="I1480" i="13"/>
  <c r="I1481" i="13"/>
  <c r="I1482" i="13"/>
  <c r="I1483" i="13"/>
  <c r="I1484" i="13"/>
  <c r="I1485" i="13"/>
  <c r="I1486" i="13"/>
  <c r="I1487" i="13"/>
  <c r="I1488" i="13"/>
  <c r="I1489" i="13"/>
  <c r="I1490" i="13"/>
  <c r="I1491" i="13"/>
  <c r="I1492" i="13"/>
  <c r="I1493" i="13"/>
  <c r="I1494" i="13"/>
  <c r="I1495" i="13"/>
  <c r="I1496" i="13"/>
  <c r="I1497" i="13"/>
  <c r="I1498" i="13"/>
  <c r="I1499" i="13"/>
  <c r="I1500" i="13"/>
  <c r="I1501" i="13"/>
  <c r="I1502" i="13"/>
  <c r="I1503" i="13"/>
  <c r="I1504" i="13"/>
  <c r="I1505" i="13"/>
  <c r="I1506" i="13"/>
  <c r="I1507" i="13"/>
  <c r="I1508" i="13"/>
  <c r="I1509" i="13"/>
  <c r="I1510" i="13"/>
  <c r="I1511" i="13"/>
  <c r="I1512" i="13"/>
  <c r="I1513" i="13"/>
  <c r="I1514" i="13"/>
  <c r="I1515" i="13"/>
  <c r="I1516" i="13"/>
  <c r="I1517" i="13"/>
  <c r="I1518" i="13"/>
  <c r="I1519" i="13"/>
  <c r="I1520" i="13"/>
  <c r="I1521" i="13"/>
  <c r="I1522" i="13"/>
  <c r="I1523" i="13"/>
  <c r="I1524" i="13"/>
  <c r="I1525" i="13"/>
  <c r="I1526" i="13"/>
  <c r="I1527" i="13"/>
  <c r="I1528" i="13"/>
  <c r="I1529" i="13"/>
  <c r="I1530" i="13"/>
  <c r="I1531" i="13"/>
  <c r="I1532" i="13"/>
  <c r="I1533" i="13"/>
  <c r="I1534" i="13"/>
  <c r="I1535" i="13"/>
  <c r="I1536" i="13"/>
  <c r="I1537" i="13"/>
  <c r="I1538" i="13"/>
  <c r="I1539" i="13"/>
  <c r="I1540" i="13"/>
  <c r="I1541" i="13"/>
  <c r="I1542" i="13"/>
  <c r="I1543" i="13"/>
  <c r="I1544" i="13"/>
  <c r="I1545" i="13"/>
  <c r="I1546" i="13"/>
  <c r="I1547" i="13"/>
  <c r="I1548" i="13"/>
  <c r="I1549" i="13"/>
  <c r="I1550" i="13"/>
  <c r="I1551" i="13"/>
  <c r="I1552" i="13"/>
  <c r="I1553" i="13"/>
  <c r="I1554" i="13"/>
  <c r="I1555" i="13"/>
  <c r="I1556" i="13"/>
  <c r="I1557" i="13"/>
  <c r="I1558" i="13"/>
  <c r="I1559" i="13"/>
  <c r="I1560" i="13"/>
  <c r="I1561" i="13"/>
  <c r="I1562" i="13"/>
  <c r="I1563" i="13"/>
  <c r="I1564" i="13"/>
  <c r="I1565" i="13"/>
  <c r="I1566" i="13"/>
  <c r="I1567" i="13"/>
  <c r="I1568" i="13"/>
  <c r="I1569" i="13"/>
  <c r="I1570" i="13"/>
  <c r="I1571" i="13"/>
  <c r="I1572" i="13"/>
  <c r="I1573" i="13"/>
  <c r="I1574" i="13"/>
  <c r="I1575" i="13"/>
  <c r="I1576" i="13"/>
  <c r="I1577" i="13"/>
  <c r="I1578" i="13"/>
  <c r="I1579" i="13"/>
  <c r="I1580" i="13"/>
  <c r="I1581" i="13"/>
  <c r="I1582" i="13"/>
  <c r="I1583" i="13"/>
  <c r="I1584" i="13"/>
  <c r="I1585" i="13"/>
  <c r="I1586" i="13"/>
  <c r="I1587" i="13"/>
  <c r="I1588" i="13"/>
  <c r="I1589" i="13"/>
  <c r="I1590" i="13"/>
  <c r="I1591" i="13"/>
  <c r="I1592" i="13"/>
  <c r="I1593" i="13"/>
  <c r="I1594" i="13"/>
  <c r="I1595" i="13"/>
  <c r="I1596" i="13"/>
  <c r="I1597" i="13"/>
  <c r="I1598" i="13"/>
  <c r="I1599" i="13"/>
  <c r="I1600" i="13"/>
  <c r="I1601" i="13"/>
  <c r="I1602" i="13"/>
  <c r="I1603" i="13"/>
  <c r="I1604" i="13"/>
  <c r="I1605" i="13"/>
  <c r="I1606" i="13"/>
  <c r="I1607" i="13"/>
  <c r="I1608" i="13"/>
  <c r="I1609" i="13"/>
  <c r="I1610" i="13"/>
  <c r="I1611" i="13"/>
  <c r="I1612" i="13"/>
  <c r="I1613" i="13"/>
  <c r="I1614" i="13"/>
  <c r="I1615" i="13"/>
  <c r="I1616" i="13"/>
  <c r="I1617" i="13"/>
  <c r="I1618" i="13"/>
  <c r="I1619" i="13"/>
  <c r="I1620" i="13"/>
  <c r="I1621" i="13"/>
  <c r="I1622" i="13"/>
  <c r="I1623" i="13"/>
  <c r="I1624" i="13"/>
  <c r="I1625" i="13"/>
  <c r="I1626" i="13"/>
  <c r="I1627" i="13"/>
  <c r="I1628" i="13"/>
  <c r="I1629" i="13"/>
  <c r="I1630" i="13"/>
  <c r="I1631" i="13"/>
  <c r="I1632" i="13"/>
  <c r="I1633" i="13"/>
  <c r="I1634" i="13"/>
  <c r="I1635" i="13"/>
  <c r="I1636" i="13"/>
  <c r="I1637" i="13"/>
  <c r="I1638" i="13"/>
  <c r="I1639" i="13"/>
  <c r="I1640" i="13"/>
  <c r="I1641" i="13"/>
  <c r="I1642" i="13"/>
  <c r="I1643" i="13"/>
  <c r="I1644" i="13"/>
  <c r="I1645" i="13"/>
  <c r="I1646" i="13"/>
  <c r="I1647" i="13"/>
  <c r="I1648" i="13"/>
  <c r="I1649" i="13"/>
  <c r="I1650" i="13"/>
  <c r="I1651" i="13"/>
  <c r="I1652" i="13"/>
  <c r="I1653" i="13"/>
  <c r="I1654" i="13"/>
  <c r="I1655" i="13"/>
  <c r="I1656" i="13"/>
  <c r="I1657" i="13"/>
  <c r="I1658" i="13"/>
  <c r="I1659" i="13"/>
  <c r="I1660" i="13"/>
  <c r="I1661" i="13"/>
  <c r="I1662" i="13"/>
  <c r="I1663" i="13"/>
  <c r="I1664" i="13"/>
  <c r="I1665" i="13"/>
  <c r="I1666" i="13"/>
  <c r="I1667" i="13"/>
  <c r="I1668" i="13"/>
  <c r="I1669" i="13"/>
  <c r="I1670" i="13"/>
  <c r="I1671" i="13"/>
  <c r="I1672" i="13"/>
  <c r="I1673" i="13"/>
  <c r="I1674" i="13"/>
  <c r="I1675" i="13"/>
  <c r="I1676" i="13"/>
  <c r="I1677" i="13"/>
  <c r="I1678" i="13"/>
  <c r="I1679" i="13"/>
  <c r="I1680" i="13"/>
  <c r="I1681" i="13"/>
  <c r="I1682" i="13"/>
  <c r="I1683" i="13"/>
  <c r="I1684" i="13"/>
  <c r="I1685" i="13"/>
  <c r="I1686" i="13"/>
  <c r="I1687" i="13"/>
  <c r="I1688" i="13"/>
  <c r="I1689" i="13"/>
  <c r="I1690" i="13"/>
  <c r="I1691" i="13"/>
  <c r="I1692" i="13"/>
  <c r="I1693" i="13"/>
  <c r="I1694" i="13"/>
  <c r="I1695" i="13"/>
  <c r="I1696" i="13"/>
  <c r="I1697" i="13"/>
  <c r="I1698" i="13"/>
  <c r="I1699" i="13"/>
  <c r="I1700" i="13"/>
  <c r="I1701" i="13"/>
  <c r="I1702" i="13"/>
  <c r="I1703" i="13"/>
  <c r="I1704" i="13"/>
  <c r="I1705" i="13"/>
  <c r="I1706" i="13"/>
  <c r="I1707" i="13"/>
  <c r="I1708" i="13"/>
  <c r="I1709" i="13"/>
  <c r="I1710" i="13"/>
  <c r="I1711" i="13"/>
  <c r="I1712" i="13"/>
  <c r="I1713" i="13"/>
  <c r="I1714" i="13"/>
  <c r="I1715" i="13"/>
  <c r="I1716" i="13"/>
  <c r="I1717" i="13"/>
  <c r="I1718" i="13"/>
  <c r="I1719" i="13"/>
  <c r="I1720" i="13"/>
  <c r="I1721" i="13"/>
  <c r="I1722" i="13"/>
  <c r="I1723" i="13"/>
  <c r="I1724" i="13"/>
  <c r="I1725" i="13"/>
  <c r="I1726" i="13"/>
  <c r="I1727" i="13"/>
  <c r="I1728" i="13"/>
  <c r="I1729" i="13"/>
  <c r="I1730" i="13"/>
  <c r="I1731" i="13"/>
  <c r="I1732" i="13"/>
  <c r="I1733" i="13"/>
  <c r="I1734" i="13"/>
  <c r="I1735" i="13"/>
  <c r="I1736" i="13"/>
  <c r="I1737" i="13"/>
  <c r="I1738" i="13"/>
  <c r="I1739" i="13"/>
  <c r="I1740" i="13"/>
  <c r="I1741" i="13"/>
  <c r="I1742" i="13"/>
  <c r="I1743" i="13"/>
  <c r="I1744" i="13"/>
  <c r="I1745" i="13"/>
  <c r="I1746" i="13"/>
  <c r="I1747" i="13"/>
  <c r="I1748" i="13"/>
  <c r="I1749" i="13"/>
  <c r="I1750" i="13"/>
  <c r="I1751" i="13"/>
  <c r="I1752" i="13"/>
  <c r="I1753" i="13"/>
  <c r="I1754" i="13"/>
  <c r="I1755" i="13"/>
  <c r="I1756" i="13"/>
  <c r="I1757" i="13"/>
  <c r="I1758" i="13"/>
  <c r="I1759" i="13"/>
  <c r="I1760" i="13"/>
  <c r="I1761" i="13"/>
  <c r="I1762" i="13"/>
  <c r="I1763" i="13"/>
  <c r="I1764" i="13"/>
  <c r="I1765" i="13"/>
  <c r="I1766" i="13"/>
  <c r="I1767" i="13"/>
  <c r="I1768" i="13"/>
  <c r="I1769" i="13"/>
  <c r="I1770" i="13"/>
  <c r="I1771" i="13"/>
  <c r="I1772" i="13"/>
  <c r="I1773" i="13"/>
  <c r="I1774" i="13"/>
  <c r="I1775" i="13"/>
  <c r="I1776" i="13"/>
  <c r="I1777" i="13"/>
  <c r="I1778" i="13"/>
  <c r="I1779" i="13"/>
  <c r="I1780" i="13"/>
  <c r="I1781" i="13"/>
  <c r="I1782" i="13"/>
  <c r="I1783" i="13"/>
  <c r="I1784" i="13"/>
  <c r="I1785" i="13"/>
  <c r="I1786" i="13"/>
  <c r="I1787" i="13"/>
  <c r="I1788" i="13"/>
  <c r="I1789" i="13"/>
  <c r="I1790" i="13"/>
  <c r="I1791" i="13"/>
  <c r="I1792" i="13"/>
  <c r="I1793" i="13"/>
  <c r="I1794" i="13"/>
  <c r="I1795" i="13"/>
  <c r="I1796" i="13"/>
  <c r="I1797" i="13"/>
  <c r="I1798" i="13"/>
  <c r="I1799" i="13"/>
  <c r="I1800" i="13"/>
  <c r="I1801" i="13"/>
  <c r="I1802" i="13"/>
  <c r="I1803" i="13"/>
  <c r="I1804" i="13"/>
  <c r="I1805" i="13"/>
  <c r="I1806" i="13"/>
  <c r="I1807" i="13"/>
  <c r="I1808" i="13"/>
  <c r="I1809" i="13"/>
  <c r="I1810" i="13"/>
  <c r="I1811" i="13"/>
  <c r="I1812" i="13"/>
  <c r="I1813" i="13"/>
  <c r="I1814" i="13"/>
  <c r="I1815" i="13"/>
  <c r="I1816" i="13"/>
  <c r="I1817" i="13"/>
  <c r="I1818" i="13"/>
  <c r="I1819" i="13"/>
  <c r="I1820" i="13"/>
  <c r="I1821" i="13"/>
  <c r="I1822" i="13"/>
  <c r="I1823" i="13"/>
  <c r="I1824" i="13"/>
  <c r="I1825" i="13"/>
  <c r="I1826" i="13"/>
  <c r="I1827" i="13"/>
  <c r="I1828" i="13"/>
  <c r="I1829" i="13"/>
  <c r="I1830" i="13"/>
  <c r="I1831" i="13"/>
  <c r="I1832" i="13"/>
  <c r="I1833" i="13"/>
  <c r="I1834" i="13"/>
  <c r="I1835" i="13"/>
  <c r="I1836" i="13"/>
  <c r="I1837" i="13"/>
  <c r="I1838" i="13"/>
  <c r="I1839" i="13"/>
  <c r="I1840" i="13"/>
  <c r="I1841" i="13"/>
  <c r="I1842" i="13"/>
  <c r="I1843" i="13"/>
  <c r="I1844" i="13"/>
  <c r="I1845" i="13"/>
  <c r="I1846" i="13"/>
  <c r="I1847" i="13"/>
  <c r="I1848" i="13"/>
  <c r="I1849" i="13"/>
  <c r="I1850" i="13"/>
  <c r="I1851" i="13"/>
  <c r="I1852" i="13"/>
  <c r="I1853" i="13"/>
  <c r="I1854" i="13"/>
  <c r="I1855" i="13"/>
  <c r="I1856" i="13"/>
  <c r="I1857" i="13"/>
  <c r="I1858" i="13"/>
  <c r="I1859" i="13"/>
  <c r="I1860" i="13"/>
  <c r="I1861" i="13"/>
  <c r="I1862" i="13"/>
  <c r="I1863" i="13"/>
  <c r="I1864" i="13"/>
  <c r="I1865" i="13"/>
  <c r="I1866" i="13"/>
  <c r="I1867" i="13"/>
  <c r="I1868" i="13"/>
  <c r="I1869" i="13"/>
  <c r="I1870" i="13"/>
  <c r="I1871" i="13"/>
  <c r="I1872" i="13"/>
  <c r="I1873" i="13"/>
  <c r="I1874" i="13"/>
  <c r="I1875" i="13"/>
  <c r="I1876" i="13"/>
  <c r="I1877" i="13"/>
  <c r="I1878" i="13"/>
  <c r="I1879" i="13"/>
  <c r="I1880" i="13"/>
  <c r="I1881" i="13"/>
  <c r="I1882" i="13"/>
  <c r="I1883" i="13"/>
  <c r="I1884" i="13"/>
  <c r="I1885" i="13"/>
  <c r="I1886" i="13"/>
  <c r="I1887" i="13"/>
  <c r="I1888" i="13"/>
  <c r="I1889" i="13"/>
  <c r="I1890" i="13"/>
  <c r="I1891" i="13"/>
  <c r="I1892" i="13"/>
  <c r="I1893" i="13"/>
  <c r="I1894" i="13"/>
  <c r="I1895" i="13"/>
  <c r="I1896" i="13"/>
  <c r="I1897" i="13"/>
  <c r="I1898" i="13"/>
  <c r="I1899" i="13"/>
  <c r="I1900" i="13"/>
  <c r="I1901" i="13"/>
  <c r="I1902" i="13"/>
  <c r="I1903" i="13"/>
  <c r="I1904" i="13"/>
  <c r="I1905" i="13"/>
  <c r="I1906" i="13"/>
  <c r="I1907" i="13"/>
  <c r="I1908" i="13"/>
  <c r="I1909" i="13"/>
  <c r="I1910" i="13"/>
  <c r="I1911" i="13"/>
  <c r="I1912" i="13"/>
  <c r="I1913" i="13"/>
  <c r="I1914" i="13"/>
  <c r="I1915" i="13"/>
  <c r="I1916" i="13"/>
  <c r="I1917" i="13"/>
  <c r="I1918" i="13"/>
  <c r="I1919" i="13"/>
  <c r="I1920" i="13"/>
  <c r="I1921" i="13"/>
  <c r="I1922" i="13"/>
  <c r="I1923" i="13"/>
  <c r="I1924" i="13"/>
  <c r="I1925" i="13"/>
  <c r="I1926" i="13"/>
  <c r="I1927" i="13"/>
  <c r="I1928" i="13"/>
  <c r="I1929" i="13"/>
  <c r="I1930" i="13"/>
  <c r="I1931" i="13"/>
  <c r="I1932" i="13"/>
  <c r="I1933" i="13"/>
  <c r="I1934" i="13"/>
  <c r="I1935" i="13"/>
  <c r="I1936" i="13"/>
  <c r="I1937" i="13"/>
  <c r="I1938" i="13"/>
  <c r="I1939" i="13"/>
  <c r="I1940" i="13"/>
  <c r="I1941" i="13"/>
  <c r="I1942" i="13"/>
  <c r="I1943" i="13"/>
  <c r="I1944" i="13"/>
  <c r="I1945" i="13"/>
  <c r="I1946" i="13"/>
  <c r="I1947" i="13"/>
  <c r="I1948" i="13"/>
  <c r="I1949" i="13"/>
  <c r="I1950" i="13"/>
  <c r="I1951" i="13"/>
  <c r="I1952" i="13"/>
  <c r="I1953" i="13"/>
  <c r="I1954" i="13"/>
  <c r="I1955" i="13"/>
  <c r="I1956" i="13"/>
  <c r="I1957" i="13"/>
  <c r="I1958" i="13"/>
  <c r="I1959" i="13"/>
  <c r="I1960" i="13"/>
  <c r="I1961" i="13"/>
  <c r="I1962" i="13"/>
  <c r="I1963" i="13"/>
  <c r="I1964" i="13"/>
  <c r="I1965" i="13"/>
  <c r="I1966" i="13"/>
  <c r="I1967" i="13"/>
  <c r="I1968" i="13"/>
  <c r="I1969" i="13"/>
  <c r="I1970" i="13"/>
  <c r="I1971" i="13"/>
  <c r="I1972" i="13"/>
  <c r="I1973" i="13"/>
  <c r="I1974" i="13"/>
  <c r="I1975" i="13"/>
  <c r="I1976" i="13"/>
  <c r="I1977" i="13"/>
  <c r="I1978" i="13"/>
  <c r="I1979" i="13"/>
  <c r="I1980" i="13"/>
  <c r="I1981" i="13"/>
  <c r="I1982" i="13"/>
  <c r="I1983" i="13"/>
  <c r="I1984" i="13"/>
  <c r="I1985" i="13"/>
  <c r="I1986" i="13"/>
  <c r="I1987" i="13"/>
  <c r="I1988" i="13"/>
  <c r="I1989" i="13"/>
  <c r="I1990" i="13"/>
  <c r="I1991" i="13"/>
  <c r="I1992" i="13"/>
  <c r="I1993" i="13"/>
  <c r="I1994" i="13"/>
  <c r="I1995" i="13"/>
  <c r="I1996" i="13"/>
  <c r="I1997" i="13"/>
  <c r="I1998" i="13"/>
  <c r="I1999" i="13"/>
  <c r="I2000" i="13"/>
  <c r="I2001" i="13"/>
  <c r="I2002" i="13"/>
  <c r="I2003" i="13"/>
  <c r="I2004" i="13"/>
  <c r="I2005" i="13"/>
  <c r="I2006" i="13"/>
  <c r="I2007" i="13"/>
  <c r="I2008" i="13"/>
  <c r="I2009" i="13"/>
  <c r="I2010" i="13"/>
  <c r="I2011" i="13"/>
  <c r="I2012" i="13"/>
  <c r="I2013" i="13"/>
  <c r="I2014" i="13"/>
  <c r="I2015" i="13"/>
  <c r="I2016" i="13"/>
  <c r="I2017" i="13"/>
  <c r="I2018" i="13"/>
  <c r="I2019" i="13"/>
  <c r="I2020" i="13"/>
  <c r="I2021" i="13"/>
  <c r="I2022" i="13"/>
  <c r="I2023" i="13"/>
  <c r="I2024" i="13"/>
  <c r="I2025" i="13"/>
  <c r="I2026" i="13"/>
  <c r="I2027" i="13"/>
  <c r="I2028" i="13"/>
  <c r="I2029" i="13"/>
  <c r="I2030" i="13"/>
  <c r="I2031" i="13"/>
  <c r="I2032" i="13"/>
  <c r="I2033" i="13"/>
  <c r="I2034" i="13"/>
  <c r="I2035" i="13"/>
  <c r="I2036" i="13"/>
  <c r="I2037" i="13"/>
  <c r="I2038" i="13"/>
  <c r="I2039" i="13"/>
  <c r="I2040" i="13"/>
  <c r="I2041" i="13"/>
  <c r="I2042" i="13"/>
  <c r="I2043" i="13"/>
  <c r="I2044" i="13"/>
  <c r="I2045" i="13"/>
  <c r="I2046" i="13"/>
  <c r="I2047" i="13"/>
  <c r="I2048" i="13"/>
  <c r="I2049" i="13"/>
  <c r="I2050" i="13"/>
  <c r="I2051" i="13"/>
  <c r="I2052" i="13"/>
  <c r="I2053" i="13"/>
  <c r="I2054" i="13"/>
  <c r="I2055" i="13"/>
  <c r="I2056" i="13"/>
  <c r="I2057" i="13"/>
  <c r="I2058" i="13"/>
  <c r="I2059" i="13"/>
  <c r="I2060" i="13"/>
  <c r="I2061" i="13"/>
  <c r="I2062" i="13"/>
  <c r="I2063" i="13"/>
  <c r="I2064" i="13"/>
  <c r="I2065" i="13"/>
  <c r="I2066" i="13"/>
  <c r="I2067" i="13"/>
  <c r="I2068" i="13"/>
  <c r="I2069" i="13"/>
  <c r="I2070" i="13"/>
  <c r="I2071" i="13"/>
  <c r="I2072" i="13"/>
  <c r="I2073" i="13"/>
  <c r="I2074" i="13"/>
  <c r="I2075" i="13"/>
  <c r="I2076" i="13"/>
  <c r="I2077" i="13"/>
  <c r="I2078" i="13"/>
  <c r="I2079" i="13"/>
  <c r="I2080" i="13"/>
  <c r="I2081" i="13"/>
  <c r="I2082" i="13"/>
  <c r="I2083" i="13"/>
  <c r="I2084" i="13"/>
  <c r="I2085" i="13"/>
  <c r="I2086" i="13"/>
  <c r="I2087" i="13"/>
  <c r="I2088" i="13"/>
  <c r="I2089" i="13"/>
  <c r="I2090" i="13"/>
  <c r="I2091" i="13"/>
  <c r="I2092" i="13"/>
  <c r="I2093" i="13"/>
  <c r="I2094" i="13"/>
  <c r="I2095" i="13"/>
  <c r="I2096" i="13"/>
  <c r="I2097" i="13"/>
  <c r="I2098" i="13"/>
  <c r="I2099" i="13"/>
  <c r="I2100" i="13"/>
  <c r="I2101" i="13"/>
  <c r="I2102" i="13"/>
  <c r="I2103" i="13"/>
  <c r="I2104" i="13"/>
  <c r="I2105" i="13"/>
  <c r="I2106" i="13"/>
  <c r="I2107" i="13"/>
  <c r="I2108" i="13"/>
  <c r="I2109" i="13"/>
  <c r="I2110" i="13"/>
  <c r="I2111" i="13"/>
  <c r="I2112" i="13"/>
  <c r="I2113" i="13"/>
  <c r="I2114" i="13"/>
  <c r="I2115" i="13"/>
  <c r="I2116" i="13"/>
  <c r="I2117" i="13"/>
  <c r="I2118" i="13"/>
  <c r="I2119" i="13"/>
  <c r="I2120" i="13"/>
  <c r="I2121" i="13"/>
  <c r="I2122" i="13"/>
  <c r="I2123" i="13"/>
  <c r="I2124" i="13"/>
  <c r="I2125" i="13"/>
  <c r="I2126" i="13"/>
  <c r="I2127" i="13"/>
  <c r="I2128" i="13"/>
  <c r="I2129" i="13"/>
  <c r="I2130" i="13"/>
  <c r="I2131" i="13"/>
  <c r="I2132" i="13"/>
  <c r="I2133" i="13"/>
  <c r="I2134" i="13"/>
  <c r="I2135" i="13"/>
  <c r="I2136" i="13"/>
  <c r="I2137" i="13"/>
  <c r="I2138" i="13"/>
  <c r="I2139" i="13"/>
  <c r="I2140" i="13"/>
  <c r="I2141" i="13"/>
  <c r="I2142" i="13"/>
  <c r="I2143" i="13"/>
  <c r="I2144" i="13"/>
  <c r="I2145" i="13"/>
  <c r="I2146" i="13"/>
  <c r="I2147" i="13"/>
  <c r="I2148" i="13"/>
  <c r="I2149" i="13"/>
  <c r="I2150" i="13"/>
  <c r="I2151" i="13"/>
  <c r="I2152" i="13"/>
  <c r="I2153" i="13"/>
  <c r="I2154" i="13"/>
  <c r="I2155" i="13"/>
  <c r="I2156" i="13"/>
  <c r="I2157" i="13"/>
  <c r="I2158" i="13"/>
  <c r="I2159" i="13"/>
  <c r="I2160" i="13"/>
  <c r="I2161" i="13"/>
  <c r="I2162" i="13"/>
  <c r="I2163" i="13"/>
  <c r="I2164" i="13"/>
  <c r="I2165" i="13"/>
  <c r="I2166" i="13"/>
  <c r="I2167" i="13"/>
  <c r="I2168" i="13"/>
  <c r="I2169" i="13"/>
  <c r="I2170" i="13"/>
  <c r="I2171" i="13"/>
  <c r="I2172" i="13"/>
  <c r="I2173" i="13"/>
  <c r="I2174" i="13"/>
  <c r="I2175" i="13"/>
  <c r="I2176" i="13"/>
  <c r="I2177" i="13"/>
  <c r="I2178" i="13"/>
  <c r="I2179" i="13"/>
  <c r="I2180" i="13"/>
  <c r="I2181" i="13"/>
  <c r="I2182" i="13"/>
  <c r="I2183" i="13"/>
  <c r="I2184" i="13"/>
  <c r="I2185" i="13"/>
  <c r="I2186" i="13"/>
  <c r="I2187" i="13"/>
  <c r="I2188" i="13"/>
  <c r="I2189" i="13"/>
  <c r="I2190" i="13"/>
  <c r="I2191" i="13"/>
  <c r="I2192" i="13"/>
  <c r="I2193" i="13"/>
  <c r="I2194" i="13"/>
  <c r="I2195" i="13"/>
  <c r="I2196" i="13"/>
  <c r="I2197" i="13"/>
  <c r="I2198" i="13"/>
  <c r="I2199" i="13"/>
  <c r="I2200" i="13"/>
  <c r="I2201" i="13"/>
  <c r="I2202" i="13"/>
  <c r="I2203" i="13"/>
  <c r="I2204" i="13"/>
  <c r="I2205" i="13"/>
  <c r="I2206" i="13"/>
  <c r="I2207" i="13"/>
  <c r="I2208" i="13"/>
  <c r="I2209" i="13"/>
  <c r="I2210" i="13"/>
  <c r="I2211" i="13"/>
  <c r="I2212" i="13"/>
  <c r="I2213" i="13"/>
  <c r="I2214" i="13"/>
  <c r="I2215" i="13"/>
  <c r="I2216" i="13"/>
  <c r="I2217" i="13"/>
  <c r="I2218" i="13"/>
  <c r="I2219" i="13"/>
  <c r="I2220" i="13"/>
  <c r="I2221" i="13"/>
  <c r="I2222" i="13"/>
  <c r="I2223" i="13"/>
  <c r="I2224" i="13"/>
  <c r="I2225" i="13"/>
  <c r="I2226" i="13"/>
  <c r="I2227" i="13"/>
  <c r="I2228" i="13"/>
  <c r="I2229" i="13"/>
  <c r="I2230" i="13"/>
  <c r="I2231" i="13"/>
  <c r="I2232" i="13"/>
  <c r="I2233" i="13"/>
  <c r="I2234" i="13"/>
  <c r="I2235" i="13"/>
  <c r="I2236" i="13"/>
  <c r="I2237" i="13"/>
  <c r="I2238" i="13"/>
  <c r="I2239" i="13"/>
  <c r="I2240" i="13"/>
  <c r="I2241" i="13"/>
  <c r="I2242" i="13"/>
  <c r="I2243" i="13"/>
  <c r="I2244" i="13"/>
  <c r="I2245" i="13"/>
  <c r="I2246" i="13"/>
  <c r="I2247" i="13"/>
  <c r="I2248" i="13"/>
  <c r="I2249" i="13"/>
  <c r="I2250" i="13"/>
  <c r="I2251" i="13"/>
  <c r="I2252" i="13"/>
  <c r="I2253" i="13"/>
  <c r="I2254" i="13"/>
  <c r="I2255" i="13"/>
  <c r="I2256" i="13"/>
  <c r="I2257" i="13"/>
  <c r="I2258" i="13"/>
  <c r="I2259" i="13"/>
  <c r="I2260" i="13"/>
  <c r="I2261" i="13"/>
  <c r="I2262" i="13"/>
  <c r="I2263" i="13"/>
  <c r="I2264" i="13"/>
  <c r="I2265" i="13"/>
  <c r="I2266" i="13"/>
  <c r="I2267" i="13"/>
  <c r="I2268" i="13"/>
  <c r="I2269" i="13"/>
  <c r="I2270" i="13"/>
  <c r="I2271" i="13"/>
  <c r="I2272" i="13"/>
  <c r="I2273" i="13"/>
  <c r="I2274" i="13"/>
  <c r="I2275" i="13"/>
  <c r="I2276" i="13"/>
  <c r="I2277" i="13"/>
  <c r="I2278" i="13"/>
  <c r="I2279" i="13"/>
  <c r="I2280" i="13"/>
  <c r="I2281" i="13"/>
  <c r="I2282" i="13"/>
  <c r="I2283" i="13"/>
  <c r="I2284" i="13"/>
  <c r="I2285" i="13"/>
  <c r="I2286" i="13"/>
  <c r="I2287" i="13"/>
  <c r="I2288" i="13"/>
  <c r="I2289" i="13"/>
  <c r="I2290" i="13"/>
  <c r="I2291" i="13"/>
  <c r="I2292" i="13"/>
  <c r="I2293" i="13"/>
  <c r="I2294" i="13"/>
  <c r="I2295" i="13"/>
  <c r="I2296" i="13"/>
  <c r="I2297" i="13"/>
  <c r="I2298" i="13"/>
  <c r="I2299" i="13"/>
  <c r="I2300" i="13"/>
  <c r="I2301" i="13"/>
  <c r="I2302" i="13"/>
  <c r="I2303" i="13"/>
  <c r="I2304" i="13"/>
  <c r="I2305" i="13"/>
  <c r="I2306" i="13"/>
  <c r="I2307" i="13"/>
  <c r="I2308" i="13"/>
  <c r="I2309" i="13"/>
  <c r="I2310" i="13"/>
  <c r="I2311" i="13"/>
  <c r="I2312" i="13"/>
  <c r="I2313" i="13"/>
  <c r="I2314" i="13"/>
  <c r="I2315" i="13"/>
  <c r="I2316" i="13"/>
  <c r="I2317" i="13"/>
  <c r="I2318" i="13"/>
  <c r="I2319" i="13"/>
  <c r="I2320" i="13"/>
  <c r="I2321" i="13"/>
  <c r="I2322" i="13"/>
  <c r="I2323" i="13"/>
  <c r="I2324" i="13"/>
  <c r="I2325" i="13"/>
  <c r="I2326" i="13"/>
  <c r="I2327" i="13"/>
  <c r="I2328" i="13"/>
  <c r="I2329" i="13"/>
  <c r="I2330" i="13"/>
  <c r="I2331" i="13"/>
  <c r="I2332" i="13"/>
  <c r="I2333" i="13"/>
  <c r="I2334" i="13"/>
  <c r="I2335" i="13"/>
  <c r="I2336" i="13"/>
  <c r="I2337" i="13"/>
  <c r="I2338" i="13"/>
  <c r="I2339" i="13"/>
  <c r="I2340" i="13"/>
  <c r="I2341" i="13"/>
  <c r="I2342" i="13"/>
  <c r="I2343" i="13"/>
  <c r="I2344" i="13"/>
  <c r="I2345" i="13"/>
  <c r="I2346" i="13"/>
  <c r="I2347" i="13"/>
  <c r="I2348" i="13"/>
  <c r="I2349" i="13"/>
  <c r="I2350" i="13"/>
  <c r="I2351" i="13"/>
  <c r="I2352" i="13"/>
  <c r="I2353" i="13"/>
  <c r="I2354" i="13"/>
  <c r="I2355" i="13"/>
  <c r="I2356" i="13"/>
  <c r="I2357" i="13"/>
  <c r="I2358" i="13"/>
  <c r="I2359" i="13"/>
  <c r="I2360" i="13"/>
  <c r="I2361" i="13"/>
  <c r="I2362" i="13"/>
  <c r="I2363" i="13"/>
  <c r="I2364" i="13"/>
  <c r="I2365" i="13"/>
  <c r="I2366" i="13"/>
  <c r="I2367" i="13"/>
  <c r="I2368" i="13"/>
  <c r="I2369" i="13"/>
  <c r="I2370" i="13"/>
  <c r="I2371" i="13"/>
  <c r="I2372" i="13"/>
  <c r="I2373" i="13"/>
  <c r="I2374" i="13"/>
  <c r="I2375" i="13"/>
  <c r="I2376" i="13"/>
  <c r="I2377" i="13"/>
  <c r="I2378" i="13"/>
  <c r="I2379" i="13"/>
  <c r="I2380" i="13"/>
  <c r="I2381" i="13"/>
  <c r="I2382" i="13"/>
  <c r="I2383" i="13"/>
  <c r="I2384" i="13"/>
  <c r="I2385" i="13"/>
  <c r="I2386" i="13"/>
  <c r="I2387" i="13"/>
  <c r="I2388" i="13"/>
  <c r="I2389" i="13"/>
  <c r="I2390" i="13"/>
  <c r="I2391" i="13"/>
  <c r="I2392" i="13"/>
  <c r="I2393" i="13"/>
  <c r="I2394" i="13"/>
  <c r="I2395" i="13"/>
  <c r="I2396" i="13"/>
  <c r="I2397" i="13"/>
  <c r="I2398" i="13"/>
  <c r="I2399" i="13"/>
  <c r="I2400" i="13"/>
  <c r="I2401" i="13"/>
  <c r="I2402" i="13"/>
  <c r="I2403" i="13"/>
  <c r="I2404" i="13"/>
  <c r="I2405" i="13"/>
  <c r="I2406" i="13"/>
  <c r="I2407" i="13"/>
  <c r="I2408" i="13"/>
  <c r="I2409" i="13"/>
  <c r="I2410" i="13"/>
  <c r="I2411" i="13"/>
  <c r="I2412" i="13"/>
  <c r="I2413" i="13"/>
  <c r="I2414" i="13"/>
  <c r="I2415" i="13"/>
  <c r="I2416" i="13"/>
  <c r="I2417" i="13"/>
  <c r="I2418" i="13"/>
  <c r="I2419" i="13"/>
  <c r="I2420" i="13"/>
  <c r="I2421" i="13"/>
  <c r="I2422" i="13"/>
  <c r="I2423" i="13"/>
  <c r="I2424" i="13"/>
  <c r="I2425" i="13"/>
  <c r="I2426" i="13"/>
  <c r="I2427" i="13"/>
  <c r="I2428" i="13"/>
  <c r="I2429" i="13"/>
  <c r="I2430" i="13"/>
  <c r="I2431" i="13"/>
  <c r="I2432" i="13"/>
  <c r="I2433" i="13"/>
  <c r="I2434" i="13"/>
  <c r="I2435" i="13"/>
  <c r="I2436" i="13"/>
  <c r="I2437" i="13"/>
  <c r="I2438" i="13"/>
  <c r="I2439" i="13"/>
  <c r="I2440" i="13"/>
  <c r="I2441" i="13"/>
  <c r="I2442" i="13"/>
  <c r="I2443" i="13"/>
  <c r="I2444" i="13"/>
  <c r="I2445" i="13"/>
  <c r="I2446" i="13"/>
  <c r="I2447" i="13"/>
  <c r="I2448" i="13"/>
  <c r="I2449" i="13"/>
  <c r="I2450" i="13"/>
  <c r="I2451" i="13"/>
  <c r="I2452" i="13"/>
  <c r="I2453" i="13"/>
  <c r="I2454" i="13"/>
  <c r="I2455" i="13"/>
  <c r="I2456" i="13"/>
  <c r="I2457" i="13"/>
  <c r="I2458" i="13"/>
  <c r="I2459" i="13"/>
  <c r="I2460" i="13"/>
  <c r="I2461" i="13"/>
  <c r="I2462" i="13"/>
  <c r="I2463" i="13"/>
  <c r="I2464" i="13"/>
  <c r="I2465" i="13"/>
  <c r="I2466" i="13"/>
  <c r="I2467" i="13"/>
  <c r="I2468" i="13"/>
  <c r="I2469" i="13"/>
  <c r="I2470" i="13"/>
  <c r="I2471" i="13"/>
  <c r="I2472" i="13"/>
  <c r="I2473" i="13"/>
  <c r="I2474" i="13"/>
  <c r="I2475" i="13"/>
  <c r="I2476" i="13"/>
  <c r="I2477" i="13"/>
  <c r="I2478" i="13"/>
  <c r="I2479" i="13"/>
  <c r="I2480" i="13"/>
  <c r="I2481" i="13"/>
  <c r="I2482" i="13"/>
  <c r="I2483" i="13"/>
  <c r="I2484" i="13"/>
  <c r="I2485" i="13"/>
  <c r="I2486" i="13"/>
  <c r="I2487" i="13"/>
  <c r="I2488" i="13"/>
  <c r="I2489" i="13"/>
  <c r="I2490" i="13"/>
  <c r="I2491" i="13"/>
  <c r="I2492" i="13"/>
  <c r="I2493" i="13"/>
  <c r="I2494" i="13"/>
  <c r="I2495" i="13"/>
  <c r="I2496" i="13"/>
  <c r="I2497" i="13"/>
  <c r="I2498" i="13"/>
  <c r="I2499" i="13"/>
  <c r="I2500" i="13"/>
  <c r="I2501" i="13"/>
  <c r="I2502" i="13"/>
  <c r="I2503" i="13"/>
  <c r="I2504" i="13"/>
  <c r="I2505" i="13"/>
  <c r="I2506" i="13"/>
  <c r="I2507" i="13"/>
  <c r="I2508" i="13"/>
  <c r="I2509" i="13"/>
  <c r="I2510" i="13"/>
  <c r="I2511" i="13"/>
  <c r="I2512" i="13"/>
  <c r="I2513" i="13"/>
  <c r="I2514" i="13"/>
  <c r="I2515" i="13"/>
  <c r="I2516" i="13"/>
  <c r="I2517" i="13"/>
  <c r="I2518" i="13"/>
  <c r="I2519" i="13"/>
  <c r="I2520" i="13"/>
  <c r="I2521" i="13"/>
  <c r="I2522" i="13"/>
  <c r="I2523" i="13"/>
  <c r="I2524" i="13"/>
  <c r="I2525" i="13"/>
  <c r="I2526" i="13"/>
  <c r="I2527" i="13"/>
  <c r="I2528" i="13"/>
  <c r="I2529" i="13"/>
  <c r="I2530" i="13"/>
  <c r="I2531" i="13"/>
  <c r="I2532" i="13"/>
  <c r="I2533" i="13"/>
  <c r="I2534" i="13"/>
  <c r="I2535" i="13"/>
  <c r="I2536" i="13"/>
  <c r="I2537" i="13"/>
  <c r="I2538" i="13"/>
  <c r="I2539" i="13"/>
  <c r="I2540" i="13"/>
  <c r="I2541" i="13"/>
  <c r="I2542" i="13"/>
  <c r="I2543" i="13"/>
  <c r="I2544" i="13"/>
  <c r="I2545" i="13"/>
  <c r="I2546" i="13"/>
  <c r="I2547" i="13"/>
  <c r="I2548" i="13"/>
  <c r="I2549" i="13"/>
  <c r="I2550" i="13"/>
  <c r="I2551" i="13"/>
  <c r="I2552" i="13"/>
  <c r="I2553" i="13"/>
  <c r="I2554" i="13"/>
  <c r="I2555" i="13"/>
  <c r="I2556" i="13"/>
  <c r="I2557" i="13"/>
  <c r="I2558" i="13"/>
  <c r="I2559" i="13"/>
  <c r="I2560" i="13"/>
  <c r="I2561" i="13"/>
  <c r="I2562" i="13"/>
  <c r="I2563" i="13"/>
  <c r="I2564" i="13"/>
  <c r="I2565" i="13"/>
  <c r="I2566" i="13"/>
  <c r="I2567" i="13"/>
  <c r="I2568" i="13"/>
  <c r="I2569" i="13"/>
  <c r="I2570" i="13"/>
  <c r="I2571" i="13"/>
  <c r="I2572" i="13"/>
  <c r="I2573" i="13"/>
  <c r="I2574" i="13"/>
  <c r="I2575" i="13"/>
  <c r="I2576" i="13"/>
  <c r="I2577" i="13"/>
  <c r="I2578" i="13"/>
  <c r="I2579" i="13"/>
  <c r="I2580" i="13"/>
  <c r="I2581" i="13"/>
  <c r="I2582" i="13"/>
  <c r="I2583" i="13"/>
  <c r="I2584" i="13"/>
  <c r="I2585" i="13"/>
  <c r="I2586" i="13"/>
  <c r="I2587" i="13"/>
  <c r="I2588" i="13"/>
  <c r="I2589" i="13"/>
  <c r="I2590" i="13"/>
  <c r="I2591" i="13"/>
  <c r="I2592" i="13"/>
  <c r="I2593" i="13"/>
  <c r="I2594" i="13"/>
  <c r="I2595" i="13"/>
  <c r="I2596" i="13"/>
  <c r="I2597" i="13"/>
  <c r="I2598" i="13"/>
  <c r="I2599" i="13"/>
  <c r="I2600" i="13"/>
  <c r="I2601" i="13"/>
  <c r="I2602" i="13"/>
  <c r="I2603" i="13"/>
  <c r="I2604" i="13"/>
  <c r="I2605" i="13"/>
  <c r="I2606" i="13"/>
  <c r="I2607" i="13"/>
  <c r="I2608" i="13"/>
  <c r="I2609" i="13"/>
  <c r="I2610" i="13"/>
  <c r="I2611" i="13"/>
  <c r="I2612" i="13"/>
  <c r="I2613" i="13"/>
  <c r="I2614" i="13"/>
  <c r="I2615" i="13"/>
  <c r="I2616" i="13"/>
  <c r="I2617" i="13"/>
  <c r="I2618" i="13"/>
  <c r="I2619" i="13"/>
  <c r="I2620" i="13"/>
  <c r="I2621" i="13"/>
  <c r="I2622" i="13"/>
  <c r="I2623" i="13"/>
  <c r="I2624" i="13"/>
  <c r="I2625" i="13"/>
  <c r="I2626" i="13"/>
  <c r="I2627" i="13"/>
  <c r="I2628" i="13"/>
  <c r="I2629" i="13"/>
  <c r="I2630" i="13"/>
  <c r="I2631" i="13"/>
  <c r="I2632" i="13"/>
  <c r="I2633" i="13"/>
  <c r="I2634" i="13"/>
  <c r="I2635" i="13"/>
  <c r="I2636" i="13"/>
  <c r="I2637" i="13"/>
  <c r="I2638" i="13"/>
  <c r="I2639" i="13"/>
  <c r="I2640" i="13"/>
  <c r="I2641" i="13"/>
  <c r="I2642" i="13"/>
  <c r="I2643" i="13"/>
  <c r="I2644" i="13"/>
  <c r="I2645" i="13"/>
  <c r="I2646" i="13"/>
  <c r="I2647" i="13"/>
  <c r="I2648" i="13"/>
  <c r="I2649" i="13"/>
  <c r="I2650" i="13"/>
  <c r="I2651" i="13"/>
  <c r="I2652" i="13"/>
  <c r="I2653" i="13"/>
  <c r="I2654" i="13"/>
  <c r="I2655" i="13"/>
  <c r="I2656" i="13"/>
  <c r="I2657" i="13"/>
  <c r="I2658" i="13"/>
  <c r="I2659" i="13"/>
  <c r="I2660" i="13"/>
  <c r="I2661" i="13"/>
  <c r="I2662" i="13"/>
  <c r="I2663" i="13"/>
  <c r="I2664" i="13"/>
  <c r="I2665" i="13"/>
  <c r="I2666" i="13"/>
  <c r="I2667" i="13"/>
  <c r="I2668" i="13"/>
  <c r="I2669" i="13"/>
  <c r="I2670" i="13"/>
  <c r="I2671" i="13"/>
  <c r="I2672" i="13"/>
  <c r="I2673" i="13"/>
  <c r="I2674" i="13"/>
  <c r="I2675" i="13"/>
  <c r="I2676" i="13"/>
  <c r="I2677" i="13"/>
  <c r="I2678" i="13"/>
  <c r="I2679" i="13"/>
  <c r="I2680" i="13"/>
  <c r="I2681" i="13"/>
  <c r="I2682" i="13"/>
  <c r="I2683" i="13"/>
  <c r="I2684" i="13"/>
  <c r="I2685" i="13"/>
  <c r="I2686" i="13"/>
  <c r="I2687" i="13"/>
  <c r="I2688" i="13"/>
  <c r="I2689" i="13"/>
  <c r="I2690" i="13"/>
  <c r="I2691" i="13"/>
  <c r="I2692" i="13"/>
  <c r="I2693" i="13"/>
  <c r="I2694" i="13"/>
  <c r="I2695" i="13"/>
  <c r="I2696" i="13"/>
  <c r="I2697" i="13"/>
  <c r="I2698" i="13"/>
  <c r="I2699" i="13"/>
  <c r="I2700" i="13"/>
  <c r="I2701" i="13"/>
  <c r="I2702" i="13"/>
  <c r="I2703" i="13"/>
  <c r="I2704" i="13"/>
  <c r="I2705" i="13"/>
  <c r="I2706" i="13"/>
  <c r="I2707" i="13"/>
  <c r="I2708" i="13"/>
  <c r="I2709" i="13"/>
  <c r="I2710" i="13"/>
  <c r="I2711" i="13"/>
  <c r="I2712" i="13"/>
  <c r="I2713" i="13"/>
  <c r="I2714" i="13"/>
  <c r="I2715" i="13"/>
  <c r="I2716" i="13"/>
  <c r="I2717" i="13"/>
  <c r="I2718" i="13"/>
  <c r="I2719" i="13"/>
  <c r="I2720" i="13"/>
  <c r="I2721" i="13"/>
  <c r="I2722" i="13"/>
  <c r="I2723" i="13"/>
  <c r="I2724" i="13"/>
  <c r="I2725" i="13"/>
  <c r="I2726" i="13"/>
  <c r="I2727" i="13"/>
  <c r="I2728" i="13"/>
  <c r="I2729" i="13"/>
  <c r="I2730" i="13"/>
  <c r="I2731" i="13"/>
  <c r="I2732" i="13"/>
  <c r="I2733" i="13"/>
  <c r="I2734" i="13"/>
  <c r="I2735" i="13"/>
  <c r="I2736" i="13"/>
  <c r="I2737" i="13"/>
  <c r="I2738" i="13"/>
  <c r="I2739" i="13"/>
  <c r="I2740" i="13"/>
  <c r="I2741" i="13"/>
  <c r="I2742" i="13"/>
  <c r="I2743" i="13"/>
  <c r="I2744" i="13"/>
  <c r="I2745" i="13"/>
  <c r="I2746" i="13"/>
  <c r="I2747" i="13"/>
  <c r="I2748" i="13"/>
  <c r="I2749" i="13"/>
  <c r="I2750" i="13"/>
  <c r="I2751" i="13"/>
  <c r="I2752" i="13"/>
  <c r="I2753" i="13"/>
  <c r="I2754" i="13"/>
  <c r="I2755" i="13"/>
  <c r="I2756" i="13"/>
  <c r="I2757" i="13"/>
  <c r="I2758" i="13"/>
  <c r="I2759" i="13"/>
  <c r="I2760" i="13"/>
  <c r="I2761" i="13"/>
  <c r="I2762" i="13"/>
  <c r="I2763" i="13"/>
  <c r="I2764" i="13"/>
  <c r="I2765" i="13"/>
  <c r="I2766" i="13"/>
  <c r="I2767" i="13"/>
  <c r="I2768" i="13"/>
  <c r="I2769" i="13"/>
  <c r="I2770" i="13"/>
  <c r="I2771" i="13"/>
  <c r="I2772" i="13"/>
  <c r="I2773" i="13"/>
  <c r="I2774" i="13"/>
  <c r="I2775" i="13"/>
  <c r="I2776" i="13"/>
  <c r="I2777" i="13"/>
  <c r="I2778" i="13"/>
  <c r="I2779" i="13"/>
  <c r="I2780" i="13"/>
  <c r="I2781" i="13"/>
  <c r="I2782" i="13"/>
  <c r="I2783" i="13"/>
  <c r="I2784" i="13"/>
  <c r="I2785" i="13"/>
  <c r="I2786" i="13"/>
  <c r="I2787" i="13"/>
  <c r="I2788" i="13"/>
  <c r="I2789" i="13"/>
  <c r="I2790" i="13"/>
  <c r="I2791" i="13"/>
  <c r="I2792" i="13"/>
  <c r="I2793" i="13"/>
  <c r="I2794" i="13"/>
  <c r="I2795" i="13"/>
  <c r="I2796" i="13"/>
  <c r="I2797" i="13"/>
  <c r="I2798" i="13"/>
  <c r="I2799" i="13"/>
  <c r="I2800" i="13"/>
  <c r="I2801" i="13"/>
  <c r="I2802" i="13"/>
  <c r="I2803" i="13"/>
  <c r="I2804" i="13"/>
  <c r="I2805" i="13"/>
  <c r="I2806" i="13"/>
  <c r="I2807" i="13"/>
  <c r="I2808" i="13"/>
  <c r="I2809" i="13"/>
  <c r="I2810" i="13"/>
  <c r="I2811" i="13"/>
  <c r="I2812" i="13"/>
  <c r="I2813" i="13"/>
  <c r="I2814" i="13"/>
  <c r="I2815" i="13"/>
  <c r="I2816" i="13"/>
  <c r="I2817" i="13"/>
  <c r="I2818" i="13"/>
  <c r="I2819" i="13"/>
  <c r="I2820" i="13"/>
  <c r="I2821" i="13"/>
  <c r="I2822" i="13"/>
  <c r="I2823" i="13"/>
  <c r="I2824" i="13"/>
  <c r="I2825" i="13"/>
  <c r="I2826" i="13"/>
  <c r="I2827" i="13"/>
  <c r="I2828" i="13"/>
  <c r="I2829" i="13"/>
  <c r="I2830" i="13"/>
  <c r="I2831" i="13"/>
  <c r="I2832" i="13"/>
  <c r="I2833" i="13"/>
  <c r="I2834" i="13"/>
  <c r="I2835" i="13"/>
  <c r="I2836" i="13"/>
  <c r="I2837" i="13"/>
  <c r="I2838" i="13"/>
  <c r="I2839" i="13"/>
  <c r="I2840" i="13"/>
  <c r="I2841" i="13"/>
  <c r="I2842" i="13"/>
  <c r="I2843" i="13"/>
  <c r="I2844" i="13"/>
  <c r="I2845" i="13"/>
  <c r="I2846" i="13"/>
  <c r="I2847" i="13"/>
  <c r="I2848" i="13"/>
  <c r="I2849" i="13"/>
  <c r="I2850" i="13"/>
  <c r="I2851" i="13"/>
  <c r="I2852" i="13"/>
  <c r="I2853" i="13"/>
  <c r="I2854" i="13"/>
  <c r="I2855" i="13"/>
  <c r="I2856" i="13"/>
  <c r="I2857" i="13"/>
  <c r="I2858" i="13"/>
  <c r="I2859" i="13"/>
  <c r="I2860" i="13"/>
  <c r="I2861" i="13"/>
  <c r="I2862" i="13"/>
  <c r="I2863" i="13"/>
  <c r="I2864" i="13"/>
  <c r="I2865" i="13"/>
  <c r="I2866" i="13"/>
  <c r="I2867" i="13"/>
  <c r="I2868" i="13"/>
  <c r="I2869" i="13"/>
  <c r="I2870" i="13"/>
  <c r="I2871" i="13"/>
  <c r="I2872" i="13"/>
  <c r="I2873" i="13"/>
  <c r="J2869" i="13" l="1"/>
  <c r="J2525" i="13"/>
  <c r="J2873" i="13"/>
  <c r="J2513" i="13"/>
  <c r="J2861" i="13"/>
  <c r="J2853" i="13"/>
  <c r="J2837" i="13"/>
  <c r="J2825" i="13"/>
  <c r="J2813" i="13"/>
  <c r="J2805" i="13"/>
  <c r="J2781" i="13"/>
  <c r="J2769" i="13"/>
  <c r="J2757" i="13"/>
  <c r="J2749" i="13"/>
  <c r="J2733" i="13"/>
  <c r="J2725" i="13"/>
  <c r="J2713" i="13"/>
  <c r="J2697" i="13"/>
  <c r="J2685" i="13"/>
  <c r="J2673" i="13"/>
  <c r="J2661" i="13"/>
  <c r="J2649" i="13"/>
  <c r="J2865" i="13"/>
  <c r="J2857" i="13"/>
  <c r="J2845" i="13"/>
  <c r="J2841" i="13"/>
  <c r="J2829" i="13"/>
  <c r="J2817" i="13"/>
  <c r="J2801" i="13"/>
  <c r="J2793" i="13"/>
  <c r="J2773" i="13"/>
  <c r="J2761" i="13"/>
  <c r="J2745" i="13"/>
  <c r="J2737" i="13"/>
  <c r="J2721" i="13"/>
  <c r="J2709" i="13"/>
  <c r="J2701" i="13"/>
  <c r="J2689" i="13"/>
  <c r="J2677" i="13"/>
  <c r="J2665" i="13"/>
  <c r="J2653" i="13"/>
  <c r="J2641" i="13"/>
  <c r="J2633" i="13"/>
  <c r="J2629" i="13"/>
  <c r="J2621" i="13"/>
  <c r="J2613" i="13"/>
  <c r="J2605" i="13"/>
  <c r="J2597" i="13"/>
  <c r="J2589" i="13"/>
  <c r="J2581" i="13"/>
  <c r="J2573" i="13"/>
  <c r="J2565" i="13"/>
  <c r="J2557" i="13"/>
  <c r="J2549" i="13"/>
  <c r="J2541" i="13"/>
  <c r="J2533" i="13"/>
  <c r="J2521" i="13"/>
  <c r="J2849" i="13"/>
  <c r="J2833" i="13"/>
  <c r="J2821" i="13"/>
  <c r="J2809" i="13"/>
  <c r="J2797" i="13"/>
  <c r="J2777" i="13"/>
  <c r="J2765" i="13"/>
  <c r="J2753" i="13"/>
  <c r="J2741" i="13"/>
  <c r="J2729" i="13"/>
  <c r="J2717" i="13"/>
  <c r="J2705" i="13"/>
  <c r="J2693" i="13"/>
  <c r="J2681" i="13"/>
  <c r="J2669" i="13"/>
  <c r="J2657" i="13"/>
  <c r="J2645" i="13"/>
  <c r="J2637" i="13"/>
  <c r="J2625" i="13"/>
  <c r="J2617" i="13"/>
  <c r="J2609" i="13"/>
  <c r="J2601" i="13"/>
  <c r="J2593" i="13"/>
  <c r="J2585" i="13"/>
  <c r="J2577" i="13"/>
  <c r="J2569" i="13"/>
  <c r="J2561" i="13"/>
  <c r="J2553" i="13"/>
  <c r="J2545" i="13"/>
  <c r="J2537" i="13"/>
  <c r="J2529" i="13"/>
  <c r="J2517" i="13"/>
  <c r="J2505" i="13"/>
  <c r="J2497" i="13"/>
  <c r="J2489" i="13"/>
  <c r="J2477" i="13"/>
  <c r="J2469" i="13"/>
  <c r="J2457" i="13"/>
  <c r="J2437" i="13"/>
  <c r="J2429" i="13"/>
  <c r="J2417" i="13"/>
  <c r="J2409" i="13"/>
  <c r="J2401" i="13"/>
  <c r="J2393" i="13"/>
  <c r="J2385" i="13"/>
  <c r="J2377" i="13"/>
  <c r="J2369" i="13"/>
  <c r="J2361" i="13"/>
  <c r="J2353" i="13"/>
  <c r="J2345" i="13"/>
  <c r="J2337" i="13"/>
  <c r="J2329" i="13"/>
  <c r="J2321" i="13"/>
  <c r="J2317" i="13"/>
  <c r="J2309" i="13"/>
  <c r="J2301" i="13"/>
  <c r="J2293" i="13"/>
  <c r="J2285" i="13"/>
  <c r="J2277" i="13"/>
  <c r="J2269" i="13"/>
  <c r="J2261" i="13"/>
  <c r="J2253" i="13"/>
  <c r="J2245" i="13"/>
  <c r="J2237" i="13"/>
  <c r="J2233" i="13"/>
  <c r="J2225" i="13"/>
  <c r="J2217" i="13"/>
  <c r="J2213" i="13"/>
  <c r="J2205" i="13"/>
  <c r="J2197" i="13"/>
  <c r="J2189" i="13"/>
  <c r="J2185" i="13"/>
  <c r="J2177" i="13"/>
  <c r="J2169" i="13"/>
  <c r="J2161" i="13"/>
  <c r="J2157" i="13"/>
  <c r="J2149" i="13"/>
  <c r="J2141" i="13"/>
  <c r="J2133" i="13"/>
  <c r="J2125" i="13"/>
  <c r="J2117" i="13"/>
  <c r="J2109" i="13"/>
  <c r="J2101" i="13"/>
  <c r="J2093" i="13"/>
  <c r="J2085" i="13"/>
  <c r="J2081" i="13"/>
  <c r="J2073" i="13"/>
  <c r="J2065" i="13"/>
  <c r="J2057" i="13"/>
  <c r="J2049" i="13"/>
  <c r="J2041" i="13"/>
  <c r="J2033" i="13"/>
  <c r="J2025" i="13"/>
  <c r="J2017" i="13"/>
  <c r="J2009" i="13"/>
  <c r="J2001" i="13"/>
  <c r="J1993" i="13"/>
  <c r="J1985" i="13"/>
  <c r="J1977" i="13"/>
  <c r="J1965" i="13"/>
  <c r="J1957" i="13"/>
  <c r="J1945" i="13"/>
  <c r="J1933" i="13"/>
  <c r="J1921" i="13"/>
  <c r="J1905" i="13"/>
  <c r="J1897" i="13"/>
  <c r="J1885" i="13"/>
  <c r="J1877" i="13"/>
  <c r="J1869" i="13"/>
  <c r="J1857" i="13"/>
  <c r="J1853" i="13"/>
  <c r="J1849" i="13"/>
  <c r="J1837" i="13"/>
  <c r="J1821" i="13"/>
  <c r="J1809" i="13"/>
  <c r="J1801" i="13"/>
  <c r="J801" i="13"/>
  <c r="J1949" i="13"/>
  <c r="J1937" i="13"/>
  <c r="J1925" i="13"/>
  <c r="J1913" i="13"/>
  <c r="J1893" i="13"/>
  <c r="J1865" i="13"/>
  <c r="J1841" i="13"/>
  <c r="J1829" i="13"/>
  <c r="J1817" i="13"/>
  <c r="J1805" i="13"/>
  <c r="J2509" i="13"/>
  <c r="J2501" i="13"/>
  <c r="J2493" i="13"/>
  <c r="J2485" i="13"/>
  <c r="J2481" i="13"/>
  <c r="J2465" i="13"/>
  <c r="J2461" i="13"/>
  <c r="J2453" i="13"/>
  <c r="J2445" i="13"/>
  <c r="J2441" i="13"/>
  <c r="J2433" i="13"/>
  <c r="J2421" i="13"/>
  <c r="J2413" i="13"/>
  <c r="J2405" i="13"/>
  <c r="J2397" i="13"/>
  <c r="J2389" i="13"/>
  <c r="J2381" i="13"/>
  <c r="J2373" i="13"/>
  <c r="J2365" i="13"/>
  <c r="J2357" i="13"/>
  <c r="J2349" i="13"/>
  <c r="J2341" i="13"/>
  <c r="J2333" i="13"/>
  <c r="J2325" i="13"/>
  <c r="J2313" i="13"/>
  <c r="J2305" i="13"/>
  <c r="J2297" i="13"/>
  <c r="J2289" i="13"/>
  <c r="J2281" i="13"/>
  <c r="J2273" i="13"/>
  <c r="J2265" i="13"/>
  <c r="J2257" i="13"/>
  <c r="J2249" i="13"/>
  <c r="J2241" i="13"/>
  <c r="J2229" i="13"/>
  <c r="J2221" i="13"/>
  <c r="J2209" i="13"/>
  <c r="J2201" i="13"/>
  <c r="J2193" i="13"/>
  <c r="J2181" i="13"/>
  <c r="J2173" i="13"/>
  <c r="J2165" i="13"/>
  <c r="J2153" i="13"/>
  <c r="J2145" i="13"/>
  <c r="J2137" i="13"/>
  <c r="J2129" i="13"/>
  <c r="J2121" i="13"/>
  <c r="J2113" i="13"/>
  <c r="J2105" i="13"/>
  <c r="J2097" i="13"/>
  <c r="J2089" i="13"/>
  <c r="J2077" i="13"/>
  <c r="J2069" i="13"/>
  <c r="J2061" i="13"/>
  <c r="J2053" i="13"/>
  <c r="J2045" i="13"/>
  <c r="J2037" i="13"/>
  <c r="J2029" i="13"/>
  <c r="J2021" i="13"/>
  <c r="J2013" i="13"/>
  <c r="J2005" i="13"/>
  <c r="J1997" i="13"/>
  <c r="J1989" i="13"/>
  <c r="J1981" i="13"/>
  <c r="J1973" i="13"/>
  <c r="J1969" i="13"/>
  <c r="J1961" i="13"/>
  <c r="J1953" i="13"/>
  <c r="J1941" i="13"/>
  <c r="J1929" i="13"/>
  <c r="J1917" i="13"/>
  <c r="J1909" i="13"/>
  <c r="J1901" i="13"/>
  <c r="J1889" i="13"/>
  <c r="J1881" i="13"/>
  <c r="J1873" i="13"/>
  <c r="J1861" i="13"/>
  <c r="J1845" i="13"/>
  <c r="J1833" i="13"/>
  <c r="J1825" i="13"/>
  <c r="J1813" i="13"/>
  <c r="J1797" i="13"/>
  <c r="J1793" i="13"/>
  <c r="J1773" i="13"/>
  <c r="J1761" i="13"/>
  <c r="J1749" i="13"/>
  <c r="J1737" i="13"/>
  <c r="J1725" i="13"/>
  <c r="J1713" i="13"/>
  <c r="J1701" i="13"/>
  <c r="J1689" i="13"/>
  <c r="J1677" i="13"/>
  <c r="J1665" i="13"/>
  <c r="J1653" i="13"/>
  <c r="J1641" i="13"/>
  <c r="J1621" i="13"/>
  <c r="J1609" i="13"/>
  <c r="J1597" i="13"/>
  <c r="J1585" i="13"/>
  <c r="J1573" i="13"/>
  <c r="J1561" i="13"/>
  <c r="J1549" i="13"/>
  <c r="J1537" i="13"/>
  <c r="J1525" i="13"/>
  <c r="J1513" i="13"/>
  <c r="J1501" i="13"/>
  <c r="J1489" i="13"/>
  <c r="J1477" i="13"/>
  <c r="J1457" i="13"/>
  <c r="J1445" i="13"/>
  <c r="J1433" i="13"/>
  <c r="J1421" i="13"/>
  <c r="J1409" i="13"/>
  <c r="J1397" i="13"/>
  <c r="J1385" i="13"/>
  <c r="J1373" i="13"/>
  <c r="J1361" i="13"/>
  <c r="J1349" i="13"/>
  <c r="J1337" i="13"/>
  <c r="J1325" i="13"/>
  <c r="J1313" i="13"/>
  <c r="J1301" i="13"/>
  <c r="J1281" i="13"/>
  <c r="J1269" i="13"/>
  <c r="J1257" i="13"/>
  <c r="J1245" i="13"/>
  <c r="J1233" i="13"/>
  <c r="J1221" i="13"/>
  <c r="J1209" i="13"/>
  <c r="J1197" i="13"/>
  <c r="J1185" i="13"/>
  <c r="J1173" i="13"/>
  <c r="J1161" i="13"/>
  <c r="J1141" i="13"/>
  <c r="J1129" i="13"/>
  <c r="J1117" i="13"/>
  <c r="J1105" i="13"/>
  <c r="J1093" i="13"/>
  <c r="J1081" i="13"/>
  <c r="J1069" i="13"/>
  <c r="J1057" i="13"/>
  <c r="J1045" i="13"/>
  <c r="J1033" i="13"/>
  <c r="J1021" i="13"/>
  <c r="J1009" i="13"/>
  <c r="J997" i="13"/>
  <c r="J985" i="13"/>
  <c r="J973" i="13"/>
  <c r="J961" i="13"/>
  <c r="J949" i="13"/>
  <c r="J929" i="13"/>
  <c r="J917" i="13"/>
  <c r="J905" i="13"/>
  <c r="J893" i="13"/>
  <c r="J881" i="13"/>
  <c r="J869" i="13"/>
  <c r="J857" i="13"/>
  <c r="J845" i="13"/>
  <c r="J833" i="13"/>
  <c r="J813" i="13"/>
  <c r="J1785" i="13"/>
  <c r="J1781" i="13"/>
  <c r="J1765" i="13"/>
  <c r="J1757" i="13"/>
  <c r="J1745" i="13"/>
  <c r="J1733" i="13"/>
  <c r="J1717" i="13"/>
  <c r="J1709" i="13"/>
  <c r="J1697" i="13"/>
  <c r="J1685" i="13"/>
  <c r="J1669" i="13"/>
  <c r="J1661" i="13"/>
  <c r="J1649" i="13"/>
  <c r="J1637" i="13"/>
  <c r="J1629" i="13"/>
  <c r="J1613" i="13"/>
  <c r="J1605" i="13"/>
  <c r="J1593" i="13"/>
  <c r="J1581" i="13"/>
  <c r="J1569" i="13"/>
  <c r="J1557" i="13"/>
  <c r="J1545" i="13"/>
  <c r="J1533" i="13"/>
  <c r="J1521" i="13"/>
  <c r="J1509" i="13"/>
  <c r="J1497" i="13"/>
  <c r="J1485" i="13"/>
  <c r="J1473" i="13"/>
  <c r="J1465" i="13"/>
  <c r="J1449" i="13"/>
  <c r="J1437" i="13"/>
  <c r="J1425" i="13"/>
  <c r="J1417" i="13"/>
  <c r="J1405" i="13"/>
  <c r="J1393" i="13"/>
  <c r="J1381" i="13"/>
  <c r="J1369" i="13"/>
  <c r="J1357" i="13"/>
  <c r="J1345" i="13"/>
  <c r="J1329" i="13"/>
  <c r="J1321" i="13"/>
  <c r="J1309" i="13"/>
  <c r="J1297" i="13"/>
  <c r="J1289" i="13"/>
  <c r="J1273" i="13"/>
  <c r="J1261" i="13"/>
  <c r="J1253" i="13"/>
  <c r="J1241" i="13"/>
  <c r="J1225" i="13"/>
  <c r="J1217" i="13"/>
  <c r="J1201" i="13"/>
  <c r="J1193" i="13"/>
  <c r="J1177" i="13"/>
  <c r="J1169" i="13"/>
  <c r="J1157" i="13"/>
  <c r="J1149" i="13"/>
  <c r="J1137" i="13"/>
  <c r="J1121" i="13"/>
  <c r="J1109" i="13"/>
  <c r="J1101" i="13"/>
  <c r="J1089" i="13"/>
  <c r="J1077" i="13"/>
  <c r="J1065" i="13"/>
  <c r="J1053" i="13"/>
  <c r="J1041" i="13"/>
  <c r="J1029" i="13"/>
  <c r="J1017" i="13"/>
  <c r="J1005" i="13"/>
  <c r="J989" i="13"/>
  <c r="J981" i="13"/>
  <c r="J965" i="13"/>
  <c r="J953" i="13"/>
  <c r="J945" i="13"/>
  <c r="J933" i="13"/>
  <c r="J925" i="13"/>
  <c r="J909" i="13"/>
  <c r="J901" i="13"/>
  <c r="J889" i="13"/>
  <c r="J877" i="13"/>
  <c r="J865" i="13"/>
  <c r="J853" i="13"/>
  <c r="J837" i="13"/>
  <c r="J829" i="13"/>
  <c r="J817" i="13"/>
  <c r="J809" i="13"/>
  <c r="J1789" i="13"/>
  <c r="J1777" i="13"/>
  <c r="J1769" i="13"/>
  <c r="J1753" i="13"/>
  <c r="J1741" i="13"/>
  <c r="J1729" i="13"/>
  <c r="J1721" i="13"/>
  <c r="J1705" i="13"/>
  <c r="J1693" i="13"/>
  <c r="J1681" i="13"/>
  <c r="J1673" i="13"/>
  <c r="J1657" i="13"/>
  <c r="J1645" i="13"/>
  <c r="J1633" i="13"/>
  <c r="J1625" i="13"/>
  <c r="J1617" i="13"/>
  <c r="J1601" i="13"/>
  <c r="J1589" i="13"/>
  <c r="J1577" i="13"/>
  <c r="J1565" i="13"/>
  <c r="J1553" i="13"/>
  <c r="J1541" i="13"/>
  <c r="J1529" i="13"/>
  <c r="J1517" i="13"/>
  <c r="J1505" i="13"/>
  <c r="J1493" i="13"/>
  <c r="J1481" i="13"/>
  <c r="J1469" i="13"/>
  <c r="J1461" i="13"/>
  <c r="J1453" i="13"/>
  <c r="J1441" i="13"/>
  <c r="J1429" i="13"/>
  <c r="J1413" i="13"/>
  <c r="J1401" i="13"/>
  <c r="J1389" i="13"/>
  <c r="J1377" i="13"/>
  <c r="J1365" i="13"/>
  <c r="J1353" i="13"/>
  <c r="J1341" i="13"/>
  <c r="J1333" i="13"/>
  <c r="J1317" i="13"/>
  <c r="J1305" i="13"/>
  <c r="J1293" i="13"/>
  <c r="J1285" i="13"/>
  <c r="J1277" i="13"/>
  <c r="J1265" i="13"/>
  <c r="J1249" i="13"/>
  <c r="J1237" i="13"/>
  <c r="J1229" i="13"/>
  <c r="J1213" i="13"/>
  <c r="J1205" i="13"/>
  <c r="J1189" i="13"/>
  <c r="J1181" i="13"/>
  <c r="J1165" i="13"/>
  <c r="J1153" i="13"/>
  <c r="J1145" i="13"/>
  <c r="J1133" i="13"/>
  <c r="J1125" i="13"/>
  <c r="J1113" i="13"/>
  <c r="J1097" i="13"/>
  <c r="J1085" i="13"/>
  <c r="J1073" i="13"/>
  <c r="J1061" i="13"/>
  <c r="J1049" i="13"/>
  <c r="J1037" i="13"/>
  <c r="J1025" i="13"/>
  <c r="J1013" i="13"/>
  <c r="J1001" i="13"/>
  <c r="J993" i="13"/>
  <c r="J977" i="13"/>
  <c r="J969" i="13"/>
  <c r="J957" i="13"/>
  <c r="J941" i="13"/>
  <c r="J937" i="13"/>
  <c r="J921" i="13"/>
  <c r="J913" i="13"/>
  <c r="J897" i="13"/>
  <c r="J885" i="13"/>
  <c r="J873" i="13"/>
  <c r="J861" i="13"/>
  <c r="J849" i="13"/>
  <c r="J841" i="13"/>
  <c r="J825" i="13"/>
  <c r="J821" i="13"/>
  <c r="J805" i="13"/>
  <c r="J797" i="13"/>
  <c r="J793" i="13"/>
  <c r="J789" i="13"/>
  <c r="J785" i="13"/>
  <c r="J781" i="13"/>
  <c r="J777" i="13"/>
  <c r="J773" i="13"/>
  <c r="J769" i="13"/>
  <c r="J765" i="13"/>
  <c r="J761" i="13"/>
  <c r="J757" i="13"/>
  <c r="J753" i="13"/>
  <c r="J749" i="13"/>
  <c r="J745" i="13"/>
  <c r="J741" i="13"/>
  <c r="J737" i="13"/>
  <c r="J733" i="13"/>
  <c r="J729" i="13"/>
  <c r="J725" i="13"/>
  <c r="J721" i="13"/>
  <c r="J717" i="13"/>
  <c r="J713" i="13"/>
  <c r="J709" i="13"/>
  <c r="J705" i="13"/>
  <c r="J701" i="13"/>
  <c r="J697" i="13"/>
  <c r="J693" i="13"/>
  <c r="J689" i="13"/>
  <c r="J685" i="13"/>
  <c r="J681" i="13"/>
  <c r="J677" i="13"/>
  <c r="J673" i="13"/>
  <c r="J669" i="13"/>
  <c r="J665" i="13"/>
  <c r="J661" i="13"/>
  <c r="J657" i="13"/>
  <c r="J653" i="13"/>
  <c r="J649" i="13"/>
  <c r="J645" i="13"/>
  <c r="J641" i="13"/>
  <c r="J637" i="13"/>
  <c r="J633" i="13"/>
  <c r="J629" i="13"/>
  <c r="J625" i="13"/>
  <c r="J621" i="13"/>
  <c r="J617" i="13"/>
  <c r="J613" i="13"/>
  <c r="J609" i="13"/>
  <c r="J605" i="13"/>
  <c r="J601" i="13"/>
  <c r="J597" i="13"/>
  <c r="J593" i="13"/>
  <c r="J589" i="13"/>
  <c r="J585" i="13"/>
  <c r="J581" i="13"/>
  <c r="J577" i="13"/>
  <c r="J573" i="13"/>
  <c r="J569" i="13"/>
  <c r="J565" i="13"/>
  <c r="J561" i="13"/>
  <c r="J557" i="13"/>
  <c r="J553" i="13"/>
  <c r="J549" i="13"/>
  <c r="J545" i="13"/>
  <c r="J541" i="13"/>
  <c r="J537" i="13"/>
  <c r="J533" i="13"/>
  <c r="J529" i="13"/>
  <c r="J525" i="13"/>
  <c r="J521" i="13"/>
  <c r="J517" i="13"/>
  <c r="J513" i="13"/>
  <c r="J509" i="13"/>
  <c r="J505" i="13"/>
  <c r="J501" i="13"/>
  <c r="J497" i="13"/>
  <c r="J493" i="13"/>
  <c r="J489" i="13"/>
  <c r="J485" i="13"/>
  <c r="J481" i="13"/>
  <c r="J477" i="13"/>
  <c r="J473" i="13"/>
  <c r="J469" i="13"/>
  <c r="J465" i="13"/>
  <c r="J461" i="13"/>
  <c r="J457" i="13"/>
  <c r="J453" i="13"/>
  <c r="J449" i="13"/>
  <c r="J445" i="13"/>
  <c r="J441" i="13"/>
  <c r="J437" i="13"/>
  <c r="J433" i="13"/>
  <c r="J429" i="13"/>
  <c r="J425" i="13"/>
  <c r="J421" i="13"/>
  <c r="J417" i="13"/>
  <c r="J413" i="13"/>
  <c r="J409" i="13"/>
  <c r="J405" i="13"/>
  <c r="J401" i="13"/>
  <c r="J397" i="13"/>
  <c r="J393" i="13"/>
  <c r="J389" i="13"/>
  <c r="J385" i="13"/>
  <c r="J381" i="13"/>
  <c r="J377" i="13"/>
  <c r="J373" i="13"/>
  <c r="J369" i="13"/>
  <c r="J365" i="13"/>
  <c r="J361" i="13"/>
  <c r="J357" i="13"/>
  <c r="J353" i="13"/>
  <c r="J349" i="13"/>
  <c r="J345" i="13"/>
  <c r="J341" i="13"/>
  <c r="J337" i="13"/>
  <c r="J333" i="13"/>
  <c r="J329" i="13"/>
  <c r="J325" i="13"/>
  <c r="J321" i="13"/>
  <c r="J317" i="13"/>
  <c r="J313" i="13"/>
  <c r="J309" i="13"/>
  <c r="J305" i="13"/>
  <c r="J301" i="13"/>
  <c r="J297" i="13"/>
  <c r="J293" i="13"/>
  <c r="J289" i="13"/>
  <c r="J285" i="13"/>
  <c r="J281" i="13"/>
  <c r="J277" i="13"/>
  <c r="J273" i="13"/>
  <c r="J269" i="13"/>
  <c r="J265" i="13"/>
  <c r="J261" i="13"/>
  <c r="J257" i="13"/>
  <c r="J253" i="13"/>
  <c r="J249" i="13"/>
  <c r="J245" i="13"/>
  <c r="J241" i="13"/>
  <c r="J237" i="13"/>
  <c r="J233" i="13"/>
  <c r="J229" i="13"/>
  <c r="J225" i="13"/>
  <c r="J221" i="13"/>
  <c r="J141" i="13"/>
  <c r="J137" i="13"/>
  <c r="J133" i="13"/>
  <c r="J129" i="13"/>
  <c r="J125" i="13"/>
  <c r="J121" i="13"/>
  <c r="J117" i="13"/>
  <c r="J113" i="13"/>
  <c r="J109" i="13"/>
  <c r="J105" i="13"/>
  <c r="J101" i="13"/>
  <c r="J97" i="13"/>
  <c r="J93" i="13"/>
  <c r="J89" i="13"/>
  <c r="J85" i="13"/>
  <c r="J81" i="13"/>
  <c r="J77" i="13"/>
  <c r="J73" i="13"/>
  <c r="J69" i="13"/>
  <c r="J57" i="13"/>
  <c r="J53" i="13"/>
  <c r="J49" i="13"/>
  <c r="J29" i="13"/>
  <c r="J25" i="13"/>
  <c r="J21" i="13"/>
  <c r="J2860" i="13"/>
  <c r="J2852" i="13"/>
  <c r="J2836" i="13"/>
  <c r="J2828" i="13"/>
  <c r="J2816" i="13"/>
  <c r="J2800" i="13"/>
  <c r="J2792" i="13"/>
  <c r="J2772" i="13"/>
  <c r="J2760" i="13"/>
  <c r="J2748" i="13"/>
  <c r="J2736" i="13"/>
  <c r="J2724" i="13"/>
  <c r="J2716" i="13"/>
  <c r="J2708" i="13"/>
  <c r="J2700" i="13"/>
  <c r="J2692" i="13"/>
  <c r="J2680" i="13"/>
  <c r="J2676" i="13"/>
  <c r="J2668" i="13"/>
  <c r="J2656" i="13"/>
  <c r="J2872" i="13"/>
  <c r="J2864" i="13"/>
  <c r="J2848" i="13"/>
  <c r="J2840" i="13"/>
  <c r="J2824" i="13"/>
  <c r="J2812" i="13"/>
  <c r="J2804" i="13"/>
  <c r="J2780" i="13"/>
  <c r="J2768" i="13"/>
  <c r="J2756" i="13"/>
  <c r="J2744" i="13"/>
  <c r="J2732" i="13"/>
  <c r="J2720" i="13"/>
  <c r="J2712" i="13"/>
  <c r="J2704" i="13"/>
  <c r="J2696" i="13"/>
  <c r="J2688" i="13"/>
  <c r="J2684" i="13"/>
  <c r="J2672" i="13"/>
  <c r="J2664" i="13"/>
  <c r="J2660" i="13"/>
  <c r="J2868" i="13"/>
  <c r="J2856" i="13"/>
  <c r="J2844" i="13"/>
  <c r="J2832" i="13"/>
  <c r="J2820" i="13"/>
  <c r="J2808" i="13"/>
  <c r="J2796" i="13"/>
  <c r="J2776" i="13"/>
  <c r="J2764" i="13"/>
  <c r="J2752" i="13"/>
  <c r="J2740" i="13"/>
  <c r="J2728" i="13"/>
  <c r="J2870" i="13"/>
  <c r="J2866" i="13"/>
  <c r="J2862" i="13"/>
  <c r="J2858" i="13"/>
  <c r="J2854" i="13"/>
  <c r="J2850" i="13"/>
  <c r="J2846" i="13"/>
  <c r="J2842" i="13"/>
  <c r="J2648" i="13"/>
  <c r="J2640" i="13"/>
  <c r="J2632" i="13"/>
  <c r="J2624" i="13"/>
  <c r="J2616" i="13"/>
  <c r="J2612" i="13"/>
  <c r="J2604" i="13"/>
  <c r="J2600" i="13"/>
  <c r="J2596" i="13"/>
  <c r="J2588" i="13"/>
  <c r="J2580" i="13"/>
  <c r="J2572" i="13"/>
  <c r="J2568" i="13"/>
  <c r="J2560" i="13"/>
  <c r="J2552" i="13"/>
  <c r="J2544" i="13"/>
  <c r="J2540" i="13"/>
  <c r="J2536" i="13"/>
  <c r="J2532" i="13"/>
  <c r="J2524" i="13"/>
  <c r="J2508" i="13"/>
  <c r="J2500" i="13"/>
  <c r="J2492" i="13"/>
  <c r="J2484" i="13"/>
  <c r="J2472" i="13"/>
  <c r="J2456" i="13"/>
  <c r="J2436" i="13"/>
  <c r="J2420" i="13"/>
  <c r="J2412" i="13"/>
  <c r="J2408" i="13"/>
  <c r="J2400" i="13"/>
  <c r="J2392" i="13"/>
  <c r="J2384" i="13"/>
  <c r="J2376" i="13"/>
  <c r="J2368" i="13"/>
  <c r="J2360" i="13"/>
  <c r="J2352" i="13"/>
  <c r="J2348" i="13"/>
  <c r="J2344" i="13"/>
  <c r="J2340" i="13"/>
  <c r="J2336" i="13"/>
  <c r="J2332" i="13"/>
  <c r="J2328" i="13"/>
  <c r="J2324" i="13"/>
  <c r="J2320" i="13"/>
  <c r="J2316" i="13"/>
  <c r="J2312" i="13"/>
  <c r="J2308" i="13"/>
  <c r="J2304" i="13"/>
  <c r="J2300" i="13"/>
  <c r="J2296" i="13"/>
  <c r="J2292" i="13"/>
  <c r="J2288" i="13"/>
  <c r="J2284" i="13"/>
  <c r="J2280" i="13"/>
  <c r="J2276" i="13"/>
  <c r="J2272" i="13"/>
  <c r="J2268" i="13"/>
  <c r="J2264" i="13"/>
  <c r="J2260" i="13"/>
  <c r="J2256" i="13"/>
  <c r="J2252" i="13"/>
  <c r="J2248" i="13"/>
  <c r="J2244" i="13"/>
  <c r="J2240" i="13"/>
  <c r="J2236" i="13"/>
  <c r="J2232" i="13"/>
  <c r="J2228" i="13"/>
  <c r="J2224" i="13"/>
  <c r="J2220" i="13"/>
  <c r="J2216" i="13"/>
  <c r="J2212" i="13"/>
  <c r="J2208" i="13"/>
  <c r="J2204" i="13"/>
  <c r="J2200" i="13"/>
  <c r="J2196" i="13"/>
  <c r="J2192" i="13"/>
  <c r="J2188" i="13"/>
  <c r="J2184" i="13"/>
  <c r="J2180" i="13"/>
  <c r="J2176" i="13"/>
  <c r="J2172" i="13"/>
  <c r="J2168" i="13"/>
  <c r="J2164" i="13"/>
  <c r="J2160" i="13"/>
  <c r="J2156" i="13"/>
  <c r="J2152" i="13"/>
  <c r="J2148" i="13"/>
  <c r="J2144" i="13"/>
  <c r="J2140" i="13"/>
  <c r="J2136" i="13"/>
  <c r="J2132" i="13"/>
  <c r="J2128" i="13"/>
  <c r="J2124" i="13"/>
  <c r="J2120" i="13"/>
  <c r="J2116" i="13"/>
  <c r="J2112" i="13"/>
  <c r="J2108" i="13"/>
  <c r="J2104" i="13"/>
  <c r="J2100" i="13"/>
  <c r="J2096" i="13"/>
  <c r="J2092" i="13"/>
  <c r="J2088" i="13"/>
  <c r="J2084" i="13"/>
  <c r="J2080" i="13"/>
  <c r="J2076" i="13"/>
  <c r="J2072" i="13"/>
  <c r="J2068" i="13"/>
  <c r="J2064" i="13"/>
  <c r="J2060" i="13"/>
  <c r="J2056" i="13"/>
  <c r="J2052" i="13"/>
  <c r="J2048" i="13"/>
  <c r="J2044" i="13"/>
  <c r="J2040" i="13"/>
  <c r="J2036" i="13"/>
  <c r="J2032" i="13"/>
  <c r="J2028" i="13"/>
  <c r="J2024" i="13"/>
  <c r="J2020" i="13"/>
  <c r="J2016" i="13"/>
  <c r="J2012" i="13"/>
  <c r="J2008" i="13"/>
  <c r="J2004" i="13"/>
  <c r="J2000" i="13"/>
  <c r="J1996" i="13"/>
  <c r="J1992" i="13"/>
  <c r="J1988" i="13"/>
  <c r="J1984" i="13"/>
  <c r="J1980" i="13"/>
  <c r="J1976" i="13"/>
  <c r="J1972" i="13"/>
  <c r="J1968" i="13"/>
  <c r="J1964" i="13"/>
  <c r="J1960" i="13"/>
  <c r="J1956" i="13"/>
  <c r="J1952" i="13"/>
  <c r="J1948" i="13"/>
  <c r="J1944" i="13"/>
  <c r="J1940" i="13"/>
  <c r="J1936" i="13"/>
  <c r="J1932" i="13"/>
  <c r="J1928" i="13"/>
  <c r="J1924" i="13"/>
  <c r="J1920" i="13"/>
  <c r="J1916" i="13"/>
  <c r="J1912" i="13"/>
  <c r="J1908" i="13"/>
  <c r="J1904" i="13"/>
  <c r="J1900" i="13"/>
  <c r="J1896" i="13"/>
  <c r="J1892" i="13"/>
  <c r="J1888" i="13"/>
  <c r="J1884" i="13"/>
  <c r="J1880" i="13"/>
  <c r="J1876" i="13"/>
  <c r="J1872" i="13"/>
  <c r="J1868" i="13"/>
  <c r="J1864" i="13"/>
  <c r="J1860" i="13"/>
  <c r="J1856" i="13"/>
  <c r="J1852" i="13"/>
  <c r="J1848" i="13"/>
  <c r="J1844" i="13"/>
  <c r="J1840" i="13"/>
  <c r="J1836" i="13"/>
  <c r="J2652" i="13"/>
  <c r="J2644" i="13"/>
  <c r="J2636" i="13"/>
  <c r="J2628" i="13"/>
  <c r="J2620" i="13"/>
  <c r="J2608" i="13"/>
  <c r="J2592" i="13"/>
  <c r="J2584" i="13"/>
  <c r="J2576" i="13"/>
  <c r="J2564" i="13"/>
  <c r="J2556" i="13"/>
  <c r="J2548" i="13"/>
  <c r="J2528" i="13"/>
  <c r="J2520" i="13"/>
  <c r="J2516" i="13"/>
  <c r="J2512" i="13"/>
  <c r="J2504" i="13"/>
  <c r="J2496" i="13"/>
  <c r="J2488" i="13"/>
  <c r="J2480" i="13"/>
  <c r="J2476" i="13"/>
  <c r="J2468" i="13"/>
  <c r="J2464" i="13"/>
  <c r="J2460" i="13"/>
  <c r="J2444" i="13"/>
  <c r="J2440" i="13"/>
  <c r="J2432" i="13"/>
  <c r="J2428" i="13"/>
  <c r="J2416" i="13"/>
  <c r="J2404" i="13"/>
  <c r="J2396" i="13"/>
  <c r="J2388" i="13"/>
  <c r="J2380" i="13"/>
  <c r="J2372" i="13"/>
  <c r="J2364" i="13"/>
  <c r="J2356" i="13"/>
  <c r="J2871" i="13"/>
  <c r="J2867" i="13"/>
  <c r="J2863" i="13"/>
  <c r="J2859" i="13"/>
  <c r="J2855" i="13"/>
  <c r="J2851" i="13"/>
  <c r="J2847" i="13"/>
  <c r="J2843" i="13"/>
  <c r="J2839" i="13"/>
  <c r="J2835" i="13"/>
  <c r="J2831" i="13"/>
  <c r="J2827" i="13"/>
  <c r="J2823" i="13"/>
  <c r="J2819" i="13"/>
  <c r="J2815" i="13"/>
  <c r="J2811" i="13"/>
  <c r="J2807" i="13"/>
  <c r="J2803" i="13"/>
  <c r="J2799" i="13"/>
  <c r="J2795" i="13"/>
  <c r="J2791" i="13"/>
  <c r="J2779" i="13"/>
  <c r="J2775" i="13"/>
  <c r="J2771" i="13"/>
  <c r="J2767" i="13"/>
  <c r="J2763" i="13"/>
  <c r="J2759" i="13"/>
  <c r="J2755" i="13"/>
  <c r="J2751" i="13"/>
  <c r="J2747" i="13"/>
  <c r="J2743" i="13"/>
  <c r="J2739" i="13"/>
  <c r="J2735" i="13"/>
  <c r="J2731" i="13"/>
  <c r="J2727" i="13"/>
  <c r="J2723" i="13"/>
  <c r="J2719" i="13"/>
  <c r="J2715" i="13"/>
  <c r="J2711" i="13"/>
  <c r="J2707" i="13"/>
  <c r="J2703" i="13"/>
  <c r="J2699" i="13"/>
  <c r="J2695" i="13"/>
  <c r="J2691" i="13"/>
  <c r="J2687" i="13"/>
  <c r="J2683" i="13"/>
  <c r="J2679" i="13"/>
  <c r="J2675" i="13"/>
  <c r="J2671" i="13"/>
  <c r="J2667" i="13"/>
  <c r="J2663" i="13"/>
  <c r="J2659" i="13"/>
  <c r="J2655" i="13"/>
  <c r="J2651" i="13"/>
  <c r="J2647" i="13"/>
  <c r="J2643" i="13"/>
  <c r="J2639" i="13"/>
  <c r="J2635" i="13"/>
  <c r="J2631" i="13"/>
  <c r="J2627" i="13"/>
  <c r="J2623" i="13"/>
  <c r="J2619" i="13"/>
  <c r="J2615" i="13"/>
  <c r="J2611" i="13"/>
  <c r="J2607" i="13"/>
  <c r="J2603" i="13"/>
  <c r="J2599" i="13"/>
  <c r="J2595" i="13"/>
  <c r="J2591" i="13"/>
  <c r="J2587" i="13"/>
  <c r="J2583" i="13"/>
  <c r="J2579" i="13"/>
  <c r="J2575" i="13"/>
  <c r="J2571" i="13"/>
  <c r="J2567" i="13"/>
  <c r="J2563" i="13"/>
  <c r="J2559" i="13"/>
  <c r="J2555" i="13"/>
  <c r="J2551" i="13"/>
  <c r="J2547" i="13"/>
  <c r="J2543" i="13"/>
  <c r="J2539" i="13"/>
  <c r="J2535" i="13"/>
  <c r="J2531" i="13"/>
  <c r="J2527" i="13"/>
  <c r="J2523" i="13"/>
  <c r="J2519" i="13"/>
  <c r="J2515" i="13"/>
  <c r="J2511" i="13"/>
  <c r="J2507" i="13"/>
  <c r="J2503" i="13"/>
  <c r="J2499" i="13"/>
  <c r="J2495" i="13"/>
  <c r="J2491" i="13"/>
  <c r="J2487" i="13"/>
  <c r="J2483" i="13"/>
  <c r="J2479" i="13"/>
  <c r="J2471" i="13"/>
  <c r="J2467" i="13"/>
  <c r="J2463" i="13"/>
  <c r="J2459" i="13"/>
  <c r="J2455" i="13"/>
  <c r="J2447" i="13"/>
  <c r="J2443" i="13"/>
  <c r="J2439" i="13"/>
  <c r="J2435" i="13"/>
  <c r="J2431" i="13"/>
  <c r="J2427" i="13"/>
  <c r="J2423" i="13"/>
  <c r="J2419" i="13"/>
  <c r="J2415" i="13"/>
  <c r="J2411" i="13"/>
  <c r="J2407" i="13"/>
  <c r="J2403" i="13"/>
  <c r="J2399" i="13"/>
  <c r="J2395" i="13"/>
  <c r="J2391" i="13"/>
  <c r="J2387" i="13"/>
  <c r="J2383" i="13"/>
  <c r="J2379" i="13"/>
  <c r="J2375" i="13"/>
  <c r="J2371" i="13"/>
  <c r="J2367" i="13"/>
  <c r="J2363" i="13"/>
  <c r="J2359" i="13"/>
  <c r="J2355" i="13"/>
  <c r="J2351" i="13"/>
  <c r="J2347" i="13"/>
  <c r="J2343" i="13"/>
  <c r="J2339" i="13"/>
  <c r="J2838" i="13"/>
  <c r="J2834" i="13"/>
  <c r="J2830" i="13"/>
  <c r="J2826" i="13"/>
  <c r="J2822" i="13"/>
  <c r="J2818" i="13"/>
  <c r="J2814" i="13"/>
  <c r="J2810" i="13"/>
  <c r="J2806" i="13"/>
  <c r="J2802" i="13"/>
  <c r="J2798" i="13"/>
  <c r="J2794" i="13"/>
  <c r="J2790" i="13"/>
  <c r="J2778" i="13"/>
  <c r="J2774" i="13"/>
  <c r="J2770" i="13"/>
  <c r="J2766" i="13"/>
  <c r="J2762" i="13"/>
  <c r="J2758" i="13"/>
  <c r="J2754" i="13"/>
  <c r="J2750" i="13"/>
  <c r="J2746" i="13"/>
  <c r="J2742" i="13"/>
  <c r="J2738" i="13"/>
  <c r="J2734" i="13"/>
  <c r="J2730" i="13"/>
  <c r="J2726" i="13"/>
  <c r="J2722" i="13"/>
  <c r="J2718" i="13"/>
  <c r="J2714" i="13"/>
  <c r="J2710" i="13"/>
  <c r="J2706" i="13"/>
  <c r="J2702" i="13"/>
  <c r="J2698" i="13"/>
  <c r="J2694" i="13"/>
  <c r="J2690" i="13"/>
  <c r="J2686" i="13"/>
  <c r="J2682" i="13"/>
  <c r="J2678" i="13"/>
  <c r="J2674" i="13"/>
  <c r="J2670" i="13"/>
  <c r="J2666" i="13"/>
  <c r="J2662" i="13"/>
  <c r="J2658" i="13"/>
  <c r="J2654" i="13"/>
  <c r="J2650" i="13"/>
  <c r="J2646" i="13"/>
  <c r="J2642" i="13"/>
  <c r="J2638" i="13"/>
  <c r="J2634" i="13"/>
  <c r="J2630" i="13"/>
  <c r="J2626" i="13"/>
  <c r="J2622" i="13"/>
  <c r="J2618" i="13"/>
  <c r="J2614" i="13"/>
  <c r="J2610" i="13"/>
  <c r="J2606" i="13"/>
  <c r="J2602" i="13"/>
  <c r="J2598" i="13"/>
  <c r="J2594" i="13"/>
  <c r="J2590" i="13"/>
  <c r="J2586" i="13"/>
  <c r="J2582" i="13"/>
  <c r="J2578" i="13"/>
  <c r="J2574" i="13"/>
  <c r="J2570" i="13"/>
  <c r="J2566" i="13"/>
  <c r="J2562" i="13"/>
  <c r="J2558" i="13"/>
  <c r="J2554" i="13"/>
  <c r="J2550" i="13"/>
  <c r="J2546" i="13"/>
  <c r="J2542" i="13"/>
  <c r="J2538" i="13"/>
  <c r="J2534" i="13"/>
  <c r="J2530" i="13"/>
  <c r="J2526" i="13"/>
  <c r="J2522" i="13"/>
  <c r="J2518" i="13"/>
  <c r="J2514" i="13"/>
  <c r="J2510" i="13"/>
  <c r="J2506" i="13"/>
  <c r="J2502" i="13"/>
  <c r="J2498" i="13"/>
  <c r="J2494" i="13"/>
  <c r="J2490" i="13"/>
  <c r="J2486" i="13"/>
  <c r="J2482" i="13"/>
  <c r="J2478" i="13"/>
  <c r="J2470" i="13"/>
  <c r="J2466" i="13"/>
  <c r="J2462" i="13"/>
  <c r="J2458" i="13"/>
  <c r="J2454" i="13"/>
  <c r="J2446" i="13"/>
  <c r="J2442" i="13"/>
  <c r="J2438" i="13"/>
  <c r="J2434" i="13"/>
  <c r="J2430" i="13"/>
  <c r="J2422" i="13"/>
  <c r="J2418" i="13"/>
  <c r="J2414" i="13"/>
  <c r="J2410" i="13"/>
  <c r="J2406" i="13"/>
  <c r="J2402" i="13"/>
  <c r="J2398" i="13"/>
  <c r="J2394" i="13"/>
  <c r="J2390" i="13"/>
  <c r="J2386" i="13"/>
  <c r="J2382" i="13"/>
  <c r="J2378" i="13"/>
  <c r="J2374" i="13"/>
  <c r="J2370" i="13"/>
  <c r="J2366" i="13"/>
  <c r="J2362" i="13"/>
  <c r="J2358" i="13"/>
  <c r="J2354" i="13"/>
  <c r="J2350" i="13"/>
  <c r="J2346" i="13"/>
  <c r="J2342" i="13"/>
  <c r="J2338" i="13"/>
  <c r="J2334" i="13"/>
  <c r="J2330" i="13"/>
  <c r="J2326" i="13"/>
  <c r="J2322" i="13"/>
  <c r="J2318" i="13"/>
  <c r="J2314" i="13"/>
  <c r="J2310" i="13"/>
  <c r="J2306" i="13"/>
  <c r="J2302" i="13"/>
  <c r="J2298" i="13"/>
  <c r="J2294" i="13"/>
  <c r="J2290" i="13"/>
  <c r="J2286" i="13"/>
  <c r="J2282" i="13"/>
  <c r="J2278" i="13"/>
  <c r="J2274" i="13"/>
  <c r="J2270" i="13"/>
  <c r="J2266" i="13"/>
  <c r="J2262" i="13"/>
  <c r="J2258" i="13"/>
  <c r="J2254" i="13"/>
  <c r="J2250" i="13"/>
  <c r="J2246" i="13"/>
  <c r="J2242" i="13"/>
  <c r="J2238" i="13"/>
  <c r="J2234" i="13"/>
  <c r="J2230" i="13"/>
  <c r="J2226" i="13"/>
  <c r="J2222" i="13"/>
  <c r="J2218" i="13"/>
  <c r="J2214" i="13"/>
  <c r="J2210" i="13"/>
  <c r="J2206" i="13"/>
  <c r="J2202" i="13"/>
  <c r="J2198" i="13"/>
  <c r="J2194" i="13"/>
  <c r="J2190" i="13"/>
  <c r="J2186" i="13"/>
  <c r="J2182" i="13"/>
  <c r="J2178" i="13"/>
  <c r="J2174" i="13"/>
  <c r="J2170" i="13"/>
  <c r="J2166" i="13"/>
  <c r="J2162" i="13"/>
  <c r="J2158" i="13"/>
  <c r="J2154" i="13"/>
  <c r="J2150" i="13"/>
  <c r="J2146" i="13"/>
  <c r="J2142" i="13"/>
  <c r="J1832" i="13"/>
  <c r="J1828" i="13"/>
  <c r="J1824" i="13"/>
  <c r="J1820" i="13"/>
  <c r="J1816" i="13"/>
  <c r="J1812" i="13"/>
  <c r="J1808" i="13"/>
  <c r="J1804" i="13"/>
  <c r="J1800" i="13"/>
  <c r="J1796" i="13"/>
  <c r="J1792" i="13"/>
  <c r="J1788" i="13"/>
  <c r="J1784" i="13"/>
  <c r="J1780" i="13"/>
  <c r="J1776" i="13"/>
  <c r="J1772" i="13"/>
  <c r="J1768" i="13"/>
  <c r="J1764" i="13"/>
  <c r="J1760" i="13"/>
  <c r="J1756" i="13"/>
  <c r="J1752" i="13"/>
  <c r="J1748" i="13"/>
  <c r="J1744" i="13"/>
  <c r="J1740" i="13"/>
  <c r="J1736" i="13"/>
  <c r="J1732" i="13"/>
  <c r="J1728" i="13"/>
  <c r="J1724" i="13"/>
  <c r="J1720" i="13"/>
  <c r="J1716" i="13"/>
  <c r="J1712" i="13"/>
  <c r="J1708" i="13"/>
  <c r="J1704" i="13"/>
  <c r="J1700" i="13"/>
  <c r="J1696" i="13"/>
  <c r="J1692" i="13"/>
  <c r="J1688" i="13"/>
  <c r="J1684" i="13"/>
  <c r="J1680" i="13"/>
  <c r="J1676" i="13"/>
  <c r="J1672" i="13"/>
  <c r="J1668" i="13"/>
  <c r="J1664" i="13"/>
  <c r="J1660" i="13"/>
  <c r="J1656" i="13"/>
  <c r="J1652" i="13"/>
  <c r="J1648" i="13"/>
  <c r="J1644" i="13"/>
  <c r="J1640" i="13"/>
  <c r="J1636" i="13"/>
  <c r="J1632" i="13"/>
  <c r="J1628" i="13"/>
  <c r="J1624" i="13"/>
  <c r="J1620" i="13"/>
  <c r="J1616" i="13"/>
  <c r="J1612" i="13"/>
  <c r="J1608" i="13"/>
  <c r="J1604" i="13"/>
  <c r="J1600" i="13"/>
  <c r="J1596" i="13"/>
  <c r="J1592" i="13"/>
  <c r="J1588" i="13"/>
  <c r="J1584" i="13"/>
  <c r="J1580" i="13"/>
  <c r="J1576" i="13"/>
  <c r="J1572" i="13"/>
  <c r="J1568" i="13"/>
  <c r="J1564" i="13"/>
  <c r="J1560" i="13"/>
  <c r="J1556" i="13"/>
  <c r="J1552" i="13"/>
  <c r="J1548" i="13"/>
  <c r="J1544" i="13"/>
  <c r="J1540" i="13"/>
  <c r="J1536" i="13"/>
  <c r="J1532" i="13"/>
  <c r="J1528" i="13"/>
  <c r="J1524" i="13"/>
  <c r="J1520" i="13"/>
  <c r="J1516" i="13"/>
  <c r="J1512" i="13"/>
  <c r="J1508" i="13"/>
  <c r="J1504" i="13"/>
  <c r="J1500" i="13"/>
  <c r="J1496" i="13"/>
  <c r="J1492" i="13"/>
  <c r="J1488" i="13"/>
  <c r="J1484" i="13"/>
  <c r="J1480" i="13"/>
  <c r="J1476" i="13"/>
  <c r="J1472" i="13"/>
  <c r="J1468" i="13"/>
  <c r="J1464" i="13"/>
  <c r="J1460" i="13"/>
  <c r="J1456" i="13"/>
  <c r="J1452" i="13"/>
  <c r="J1448" i="13"/>
  <c r="J1444" i="13"/>
  <c r="J1440" i="13"/>
  <c r="J1436" i="13"/>
  <c r="J1432" i="13"/>
  <c r="J1428" i="13"/>
  <c r="J1424" i="13"/>
  <c r="J1420" i="13"/>
  <c r="J1416" i="13"/>
  <c r="J1412" i="13"/>
  <c r="J1408" i="13"/>
  <c r="J1404" i="13"/>
  <c r="J1400" i="13"/>
  <c r="J1396" i="13"/>
  <c r="J1392" i="13"/>
  <c r="J1388" i="13"/>
  <c r="J1384" i="13"/>
  <c r="J1380" i="13"/>
  <c r="J1376" i="13"/>
  <c r="J1372" i="13"/>
  <c r="J1368" i="13"/>
  <c r="J1364" i="13"/>
  <c r="J1360" i="13"/>
  <c r="J1356" i="13"/>
  <c r="J1352" i="13"/>
  <c r="J1348" i="13"/>
  <c r="J1344" i="13"/>
  <c r="J1340" i="13"/>
  <c r="J1336" i="13"/>
  <c r="J1332" i="13"/>
  <c r="J1328" i="13"/>
  <c r="J1324" i="13"/>
  <c r="J1320" i="13"/>
  <c r="J1316" i="13"/>
  <c r="J1312" i="13"/>
  <c r="J1308" i="13"/>
  <c r="J1304" i="13"/>
  <c r="J1300" i="13"/>
  <c r="J1296" i="13"/>
  <c r="J1292" i="13"/>
  <c r="J1288" i="13"/>
  <c r="J1284" i="13"/>
  <c r="J1280" i="13"/>
  <c r="J1276" i="13"/>
  <c r="J1272" i="13"/>
  <c r="J1268" i="13"/>
  <c r="J1264" i="13"/>
  <c r="J1260" i="13"/>
  <c r="J1256" i="13"/>
  <c r="J1252" i="13"/>
  <c r="J1248" i="13"/>
  <c r="J1244" i="13"/>
  <c r="J1240" i="13"/>
  <c r="J1236" i="13"/>
  <c r="J1232" i="13"/>
  <c r="J1228" i="13"/>
  <c r="J1224" i="13"/>
  <c r="J1220" i="13"/>
  <c r="J1216" i="13"/>
  <c r="J1212" i="13"/>
  <c r="J1208" i="13"/>
  <c r="J1204" i="13"/>
  <c r="J1200" i="13"/>
  <c r="J1196" i="13"/>
  <c r="J1192" i="13"/>
  <c r="J1188" i="13"/>
  <c r="J1184" i="13"/>
  <c r="J1180" i="13"/>
  <c r="J1176" i="13"/>
  <c r="J1172" i="13"/>
  <c r="J1168" i="13"/>
  <c r="J1164" i="13"/>
  <c r="J1160" i="13"/>
  <c r="J1156" i="13"/>
  <c r="J2335" i="13"/>
  <c r="J2331" i="13"/>
  <c r="J2327" i="13"/>
  <c r="J2323" i="13"/>
  <c r="J2319" i="13"/>
  <c r="J2315" i="13"/>
  <c r="J2311" i="13"/>
  <c r="J2307" i="13"/>
  <c r="J2303" i="13"/>
  <c r="J2299" i="13"/>
  <c r="J2295" i="13"/>
  <c r="J2291" i="13"/>
  <c r="J2287" i="13"/>
  <c r="J2283" i="13"/>
  <c r="J2279" i="13"/>
  <c r="J2275" i="13"/>
  <c r="J2271" i="13"/>
  <c r="J2267" i="13"/>
  <c r="J2263" i="13"/>
  <c r="J2259" i="13"/>
  <c r="J2255" i="13"/>
  <c r="J2251" i="13"/>
  <c r="J2247" i="13"/>
  <c r="J2243" i="13"/>
  <c r="J2239" i="13"/>
  <c r="J2235" i="13"/>
  <c r="J2231" i="13"/>
  <c r="J2227" i="13"/>
  <c r="J2223" i="13"/>
  <c r="J2219" i="13"/>
  <c r="J2215" i="13"/>
  <c r="J2211" i="13"/>
  <c r="J2207" i="13"/>
  <c r="J2203" i="13"/>
  <c r="J2199" i="13"/>
  <c r="J2195" i="13"/>
  <c r="J2191" i="13"/>
  <c r="J2187" i="13"/>
  <c r="J2183" i="13"/>
  <c r="J2179" i="13"/>
  <c r="J2175" i="13"/>
  <c r="J2171" i="13"/>
  <c r="J2167" i="13"/>
  <c r="J2163" i="13"/>
  <c r="J2159" i="13"/>
  <c r="J2155" i="13"/>
  <c r="J2151" i="13"/>
  <c r="J2147" i="13"/>
  <c r="J2143" i="13"/>
  <c r="J2139" i="13"/>
  <c r="J2135" i="13"/>
  <c r="J2131" i="13"/>
  <c r="J2127" i="13"/>
  <c r="J2123" i="13"/>
  <c r="J2119" i="13"/>
  <c r="J2115" i="13"/>
  <c r="J2111" i="13"/>
  <c r="J2107" i="13"/>
  <c r="J2103" i="13"/>
  <c r="J2099" i="13"/>
  <c r="J2095" i="13"/>
  <c r="J2091" i="13"/>
  <c r="J2087" i="13"/>
  <c r="J2083" i="13"/>
  <c r="J2079" i="13"/>
  <c r="J2075" i="13"/>
  <c r="J2071" i="13"/>
  <c r="J2067" i="13"/>
  <c r="J2063" i="13"/>
  <c r="J2059" i="13"/>
  <c r="J2055" i="13"/>
  <c r="J2051" i="13"/>
  <c r="J2047" i="13"/>
  <c r="J2043" i="13"/>
  <c r="J2039" i="13"/>
  <c r="J2035" i="13"/>
  <c r="J2031" i="13"/>
  <c r="J2027" i="13"/>
  <c r="J2023" i="13"/>
  <c r="J2019" i="13"/>
  <c r="J2015" i="13"/>
  <c r="J2011" i="13"/>
  <c r="J2007" i="13"/>
  <c r="J2003" i="13"/>
  <c r="J1999" i="13"/>
  <c r="J1995" i="13"/>
  <c r="J1991" i="13"/>
  <c r="J1987" i="13"/>
  <c r="J1983" i="13"/>
  <c r="J1979" i="13"/>
  <c r="J1975" i="13"/>
  <c r="J1971" i="13"/>
  <c r="J1967" i="13"/>
  <c r="J1963" i="13"/>
  <c r="J1959" i="13"/>
  <c r="J1955" i="13"/>
  <c r="J1951" i="13"/>
  <c r="J1947" i="13"/>
  <c r="J1943" i="13"/>
  <c r="J1939" i="13"/>
  <c r="J1935" i="13"/>
  <c r="J1931" i="13"/>
  <c r="J1927" i="13"/>
  <c r="J1923" i="13"/>
  <c r="J1919" i="13"/>
  <c r="J1915" i="13"/>
  <c r="J1911" i="13"/>
  <c r="J1907" i="13"/>
  <c r="J1903" i="13"/>
  <c r="J1899" i="13"/>
  <c r="J1895" i="13"/>
  <c r="J1891" i="13"/>
  <c r="J1887" i="13"/>
  <c r="J1883" i="13"/>
  <c r="J1879" i="13"/>
  <c r="J1875" i="13"/>
  <c r="J1871" i="13"/>
  <c r="J1867" i="13"/>
  <c r="J1863" i="13"/>
  <c r="J1859" i="13"/>
  <c r="J1855" i="13"/>
  <c r="J1851" i="13"/>
  <c r="J1847" i="13"/>
  <c r="J1843" i="13"/>
  <c r="J1839" i="13"/>
  <c r="J1835" i="13"/>
  <c r="J1831" i="13"/>
  <c r="J1827" i="13"/>
  <c r="J1823" i="13"/>
  <c r="J1819" i="13"/>
  <c r="J1815" i="13"/>
  <c r="J1811" i="13"/>
  <c r="J1807" i="13"/>
  <c r="J1803" i="13"/>
  <c r="J1799" i="13"/>
  <c r="J1795" i="13"/>
  <c r="J1791" i="13"/>
  <c r="J1787" i="13"/>
  <c r="J1783" i="13"/>
  <c r="J1779" i="13"/>
  <c r="J1775" i="13"/>
  <c r="J1771" i="13"/>
  <c r="J1767" i="13"/>
  <c r="J1763" i="13"/>
  <c r="J1759" i="13"/>
  <c r="J1755" i="13"/>
  <c r="J1751" i="13"/>
  <c r="J1747" i="13"/>
  <c r="J1743" i="13"/>
  <c r="J1739" i="13"/>
  <c r="J1735" i="13"/>
  <c r="J1731" i="13"/>
  <c r="J1727" i="13"/>
  <c r="J1723" i="13"/>
  <c r="J1719" i="13"/>
  <c r="J1715" i="13"/>
  <c r="J1711" i="13"/>
  <c r="J1707" i="13"/>
  <c r="J1703" i="13"/>
  <c r="J1699" i="13"/>
  <c r="J1695" i="13"/>
  <c r="J1691" i="13"/>
  <c r="J1687" i="13"/>
  <c r="J1683" i="13"/>
  <c r="J1679" i="13"/>
  <c r="J1675" i="13"/>
  <c r="J1671" i="13"/>
  <c r="J1667" i="13"/>
  <c r="J1663" i="13"/>
  <c r="J1659" i="13"/>
  <c r="J1655" i="13"/>
  <c r="J1651" i="13"/>
  <c r="J1647" i="13"/>
  <c r="J1643" i="13"/>
  <c r="J1639" i="13"/>
  <c r="J1635" i="13"/>
  <c r="J1631" i="13"/>
  <c r="J1627" i="13"/>
  <c r="J1623" i="13"/>
  <c r="J1619" i="13"/>
  <c r="J1615" i="13"/>
  <c r="J1611" i="13"/>
  <c r="J1607" i="13"/>
  <c r="J1603" i="13"/>
  <c r="J1599" i="13"/>
  <c r="J1595" i="13"/>
  <c r="J1591" i="13"/>
  <c r="J1587" i="13"/>
  <c r="J1583" i="13"/>
  <c r="J1579" i="13"/>
  <c r="J1575" i="13"/>
  <c r="J1571" i="13"/>
  <c r="J1567" i="13"/>
  <c r="J2138" i="13"/>
  <c r="J2134" i="13"/>
  <c r="J2130" i="13"/>
  <c r="J2126" i="13"/>
  <c r="J2122" i="13"/>
  <c r="J2118" i="13"/>
  <c r="J2114" i="13"/>
  <c r="J2110" i="13"/>
  <c r="J2106" i="13"/>
  <c r="J2102" i="13"/>
  <c r="J2098" i="13"/>
  <c r="J2094" i="13"/>
  <c r="J2090" i="13"/>
  <c r="J2086" i="13"/>
  <c r="J2082" i="13"/>
  <c r="J2078" i="13"/>
  <c r="J2074" i="13"/>
  <c r="J2070" i="13"/>
  <c r="J2066" i="13"/>
  <c r="J2062" i="13"/>
  <c r="J2058" i="13"/>
  <c r="J2054" i="13"/>
  <c r="J2050" i="13"/>
  <c r="J2046" i="13"/>
  <c r="J2042" i="13"/>
  <c r="J2038" i="13"/>
  <c r="J2034" i="13"/>
  <c r="J2030" i="13"/>
  <c r="J2026" i="13"/>
  <c r="J2022" i="13"/>
  <c r="J2018" i="13"/>
  <c r="J2014" i="13"/>
  <c r="J2010" i="13"/>
  <c r="J2006" i="13"/>
  <c r="J2002" i="13"/>
  <c r="J1998" i="13"/>
  <c r="J1994" i="13"/>
  <c r="J1990" i="13"/>
  <c r="J1986" i="13"/>
  <c r="J1982" i="13"/>
  <c r="J1978" i="13"/>
  <c r="J1974" i="13"/>
  <c r="J1970" i="13"/>
  <c r="J1966" i="13"/>
  <c r="J1962" i="13"/>
  <c r="J1958" i="13"/>
  <c r="J1954" i="13"/>
  <c r="J1950" i="13"/>
  <c r="J1946" i="13"/>
  <c r="J1942" i="13"/>
  <c r="J1938" i="13"/>
  <c r="J1934" i="13"/>
  <c r="J1930" i="13"/>
  <c r="J1926" i="13"/>
  <c r="J1922" i="13"/>
  <c r="J1918" i="13"/>
  <c r="J1914" i="13"/>
  <c r="J1910" i="13"/>
  <c r="J1906" i="13"/>
  <c r="J1902" i="13"/>
  <c r="J1898" i="13"/>
  <c r="J1894" i="13"/>
  <c r="J1890" i="13"/>
  <c r="J1886" i="13"/>
  <c r="J1882" i="13"/>
  <c r="J1878" i="13"/>
  <c r="J1874" i="13"/>
  <c r="J1870" i="13"/>
  <c r="J1866" i="13"/>
  <c r="J1862" i="13"/>
  <c r="J1858" i="13"/>
  <c r="J1854" i="13"/>
  <c r="J1850" i="13"/>
  <c r="J1846" i="13"/>
  <c r="J1842" i="13"/>
  <c r="J1838" i="13"/>
  <c r="J1834" i="13"/>
  <c r="J1830" i="13"/>
  <c r="J1826" i="13"/>
  <c r="J1822" i="13"/>
  <c r="J1818" i="13"/>
  <c r="J1814" i="13"/>
  <c r="J1810" i="13"/>
  <c r="J1806" i="13"/>
  <c r="J1802" i="13"/>
  <c r="J1798" i="13"/>
  <c r="J1794" i="13"/>
  <c r="J1790" i="13"/>
  <c r="J1786" i="13"/>
  <c r="J1782" i="13"/>
  <c r="J1778" i="13"/>
  <c r="J1774" i="13"/>
  <c r="J1770" i="13"/>
  <c r="J1766" i="13"/>
  <c r="J1762" i="13"/>
  <c r="J1758" i="13"/>
  <c r="J1754" i="13"/>
  <c r="J1750" i="13"/>
  <c r="J1746" i="13"/>
  <c r="J1742" i="13"/>
  <c r="J1738" i="13"/>
  <c r="J1152" i="13"/>
  <c r="J1148" i="13"/>
  <c r="J1144" i="13"/>
  <c r="J1140" i="13"/>
  <c r="J1136" i="13"/>
  <c r="J1132" i="13"/>
  <c r="J1128" i="13"/>
  <c r="J1124" i="13"/>
  <c r="J1120" i="13"/>
  <c r="J1116" i="13"/>
  <c r="J1112" i="13"/>
  <c r="J1108" i="13"/>
  <c r="J1104" i="13"/>
  <c r="J1100" i="13"/>
  <c r="J1563" i="13"/>
  <c r="J1559" i="13"/>
  <c r="J1555" i="13"/>
  <c r="J1551" i="13"/>
  <c r="J1547" i="13"/>
  <c r="J1543" i="13"/>
  <c r="J1539" i="13"/>
  <c r="J1535" i="13"/>
  <c r="J1531" i="13"/>
  <c r="J1527" i="13"/>
  <c r="J1523" i="13"/>
  <c r="J1519" i="13"/>
  <c r="J1515" i="13"/>
  <c r="J1511" i="13"/>
  <c r="J1507" i="13"/>
  <c r="J1503" i="13"/>
  <c r="J1499" i="13"/>
  <c r="J1495" i="13"/>
  <c r="J1491" i="13"/>
  <c r="J1487" i="13"/>
  <c r="J1483" i="13"/>
  <c r="J1479" i="13"/>
  <c r="J1475" i="13"/>
  <c r="J1471" i="13"/>
  <c r="J1467" i="13"/>
  <c r="J1463" i="13"/>
  <c r="J1459" i="13"/>
  <c r="J1455" i="13"/>
  <c r="J1451" i="13"/>
  <c r="J1447" i="13"/>
  <c r="J1443" i="13"/>
  <c r="J1439" i="13"/>
  <c r="J1435" i="13"/>
  <c r="J1431" i="13"/>
  <c r="J1427" i="13"/>
  <c r="J1423" i="13"/>
  <c r="J1419" i="13"/>
  <c r="J1415" i="13"/>
  <c r="J1411" i="13"/>
  <c r="J1407" i="13"/>
  <c r="J1403" i="13"/>
  <c r="J1399" i="13"/>
  <c r="J1395" i="13"/>
  <c r="J1391" i="13"/>
  <c r="J1387" i="13"/>
  <c r="J1383" i="13"/>
  <c r="J1379" i="13"/>
  <c r="J1375" i="13"/>
  <c r="J1371" i="13"/>
  <c r="J1367" i="13"/>
  <c r="J1363" i="13"/>
  <c r="J1359" i="13"/>
  <c r="J1355" i="13"/>
  <c r="J1351" i="13"/>
  <c r="J1347" i="13"/>
  <c r="J1343" i="13"/>
  <c r="J1339" i="13"/>
  <c r="J1335" i="13"/>
  <c r="J1331" i="13"/>
  <c r="J1327" i="13"/>
  <c r="J1323" i="13"/>
  <c r="J1319" i="13"/>
  <c r="J1315" i="13"/>
  <c r="J1311" i="13"/>
  <c r="J1307" i="13"/>
  <c r="J1303" i="13"/>
  <c r="J1299" i="13"/>
  <c r="J1295" i="13"/>
  <c r="J1291" i="13"/>
  <c r="J1287" i="13"/>
  <c r="J1283" i="13"/>
  <c r="J1279" i="13"/>
  <c r="J1275" i="13"/>
  <c r="J1271" i="13"/>
  <c r="J1267" i="13"/>
  <c r="J1263" i="13"/>
  <c r="J1259" i="13"/>
  <c r="J1255" i="13"/>
  <c r="J1251" i="13"/>
  <c r="J1247" i="13"/>
  <c r="J1243" i="13"/>
  <c r="J1239" i="13"/>
  <c r="J1235" i="13"/>
  <c r="J1231" i="13"/>
  <c r="J1227" i="13"/>
  <c r="J1223" i="13"/>
  <c r="J1219" i="13"/>
  <c r="J1215" i="13"/>
  <c r="J1211" i="13"/>
  <c r="J1207" i="13"/>
  <c r="J1203" i="13"/>
  <c r="J1199" i="13"/>
  <c r="J1195" i="13"/>
  <c r="J1191" i="13"/>
  <c r="J1187" i="13"/>
  <c r="J1183" i="13"/>
  <c r="J1179" i="13"/>
  <c r="J1175" i="13"/>
  <c r="J1171" i="13"/>
  <c r="J1167" i="13"/>
  <c r="J1163" i="13"/>
  <c r="J1159" i="13"/>
  <c r="J1155" i="13"/>
  <c r="J1151" i="13"/>
  <c r="J1147" i="13"/>
  <c r="J1143" i="13"/>
  <c r="J1139" i="13"/>
  <c r="J1135" i="13"/>
  <c r="J1131" i="13"/>
  <c r="J1127" i="13"/>
  <c r="J1123" i="13"/>
  <c r="J1119" i="13"/>
  <c r="J1115" i="13"/>
  <c r="J1111" i="13"/>
  <c r="J1107" i="13"/>
  <c r="J1103" i="13"/>
  <c r="J1099" i="13"/>
  <c r="J1095" i="13"/>
  <c r="J1091" i="13"/>
  <c r="J1087" i="13"/>
  <c r="J1083" i="13"/>
  <c r="J1079" i="13"/>
  <c r="J1075" i="13"/>
  <c r="J1071" i="13"/>
  <c r="J1067" i="13"/>
  <c r="J1063" i="13"/>
  <c r="J1059" i="13"/>
  <c r="J1734" i="13"/>
  <c r="J1730" i="13"/>
  <c r="J1726" i="13"/>
  <c r="J1722" i="13"/>
  <c r="J1718" i="13"/>
  <c r="J1714" i="13"/>
  <c r="J1710" i="13"/>
  <c r="J1706" i="13"/>
  <c r="J1702" i="13"/>
  <c r="J1698" i="13"/>
  <c r="J1694" i="13"/>
  <c r="J1690" i="13"/>
  <c r="J1686" i="13"/>
  <c r="J1682" i="13"/>
  <c r="J1678" i="13"/>
  <c r="J1674" i="13"/>
  <c r="J1670" i="13"/>
  <c r="J1666" i="13"/>
  <c r="J1662" i="13"/>
  <c r="J1658" i="13"/>
  <c r="J1654" i="13"/>
  <c r="J1650" i="13"/>
  <c r="J1646" i="13"/>
  <c r="J1642" i="13"/>
  <c r="J1638" i="13"/>
  <c r="J1634" i="13"/>
  <c r="J1630" i="13"/>
  <c r="J1626" i="13"/>
  <c r="J1622" i="13"/>
  <c r="J1618" i="13"/>
  <c r="J1614" i="13"/>
  <c r="J1610" i="13"/>
  <c r="J1606" i="13"/>
  <c r="J1602" i="13"/>
  <c r="J1598" i="13"/>
  <c r="J1594" i="13"/>
  <c r="J1590" i="13"/>
  <c r="J1586" i="13"/>
  <c r="J1582" i="13"/>
  <c r="J1578" i="13"/>
  <c r="J1574" i="13"/>
  <c r="J1570" i="13"/>
  <c r="J1566" i="13"/>
  <c r="J1562" i="13"/>
  <c r="J1558" i="13"/>
  <c r="J1554" i="13"/>
  <c r="J1550" i="13"/>
  <c r="J1546" i="13"/>
  <c r="J1542" i="13"/>
  <c r="J1538" i="13"/>
  <c r="J1534" i="13"/>
  <c r="J1530" i="13"/>
  <c r="J1526" i="13"/>
  <c r="J1522" i="13"/>
  <c r="J1518" i="13"/>
  <c r="J1514" i="13"/>
  <c r="J1510" i="13"/>
  <c r="J1506" i="13"/>
  <c r="J1502" i="13"/>
  <c r="J1498" i="13"/>
  <c r="J1494" i="13"/>
  <c r="J1490" i="13"/>
  <c r="J1486" i="13"/>
  <c r="J1482" i="13"/>
  <c r="J1478" i="13"/>
  <c r="J1474" i="13"/>
  <c r="J1470" i="13"/>
  <c r="J1466" i="13"/>
  <c r="J1462" i="13"/>
  <c r="J1458" i="13"/>
  <c r="J1454" i="13"/>
  <c r="J1450" i="13"/>
  <c r="J1446" i="13"/>
  <c r="J1442" i="13"/>
  <c r="J1438" i="13"/>
  <c r="J1434" i="13"/>
  <c r="J1430" i="13"/>
  <c r="J1426" i="13"/>
  <c r="J1422" i="13"/>
  <c r="J1418" i="13"/>
  <c r="J1414" i="13"/>
  <c r="J1410" i="13"/>
  <c r="J1406" i="13"/>
  <c r="J1402" i="13"/>
  <c r="J1398" i="13"/>
  <c r="J1394" i="13"/>
  <c r="J1390" i="13"/>
  <c r="J1386" i="13"/>
  <c r="J1382" i="13"/>
  <c r="J1378" i="13"/>
  <c r="J1374" i="13"/>
  <c r="J1370" i="13"/>
  <c r="J1366" i="13"/>
  <c r="J1362" i="13"/>
  <c r="J1358" i="13"/>
  <c r="J1354" i="13"/>
  <c r="J1350" i="13"/>
  <c r="J1346" i="13"/>
  <c r="J1342" i="13"/>
  <c r="J1338" i="13"/>
  <c r="J1334" i="13"/>
  <c r="J1330" i="13"/>
  <c r="J1326" i="13"/>
  <c r="J1322" i="13"/>
  <c r="J1318" i="13"/>
  <c r="J1314" i="13"/>
  <c r="J1310" i="13"/>
  <c r="J1306" i="13"/>
  <c r="J1302" i="13"/>
  <c r="J1298" i="13"/>
  <c r="J1294" i="13"/>
  <c r="J1290" i="13"/>
  <c r="J1286" i="13"/>
  <c r="J1282" i="13"/>
  <c r="J1278" i="13"/>
  <c r="J1274" i="13"/>
  <c r="J1270" i="13"/>
  <c r="J1266" i="13"/>
  <c r="J1262" i="13"/>
  <c r="J1258" i="13"/>
  <c r="J1254" i="13"/>
  <c r="J1250" i="13"/>
  <c r="J1246" i="13"/>
  <c r="J1242" i="13"/>
  <c r="J1238" i="13"/>
  <c r="J1234" i="13"/>
  <c r="J1230" i="13"/>
  <c r="J1226" i="13"/>
  <c r="J1222" i="13"/>
  <c r="J1218" i="13"/>
  <c r="J1214" i="13"/>
  <c r="J1210" i="13"/>
  <c r="J1206" i="13"/>
  <c r="J1202" i="13"/>
  <c r="J1198" i="13"/>
  <c r="J1194" i="13"/>
  <c r="J1190" i="13"/>
  <c r="J1186" i="13"/>
  <c r="J1182" i="13"/>
  <c r="J1178" i="13"/>
  <c r="J1174" i="13"/>
  <c r="J1170" i="13"/>
  <c r="J1166" i="13"/>
  <c r="J1162" i="13"/>
  <c r="J1158" i="13"/>
  <c r="J1154" i="13"/>
  <c r="J1150" i="13"/>
  <c r="J1146" i="13"/>
  <c r="J1142" i="13"/>
  <c r="J1138" i="13"/>
  <c r="J1134" i="13"/>
  <c r="J1130" i="13"/>
  <c r="J1126" i="13"/>
  <c r="J1122" i="13"/>
  <c r="J1118" i="13"/>
  <c r="J1114" i="13"/>
  <c r="J1110" i="13"/>
  <c r="J1106" i="13"/>
  <c r="J1102" i="13"/>
  <c r="J1098" i="13"/>
  <c r="J1094" i="13"/>
  <c r="J1090" i="13"/>
  <c r="J1086" i="13"/>
  <c r="J1082" i="13"/>
  <c r="J1078" i="13"/>
  <c r="J1074" i="13"/>
  <c r="J1070" i="13"/>
  <c r="J1066" i="13"/>
  <c r="J1062" i="13"/>
  <c r="J1058" i="13"/>
  <c r="J1096" i="13"/>
  <c r="J1092" i="13"/>
  <c r="J1088" i="13"/>
  <c r="J1084" i="13"/>
  <c r="J1080" i="13"/>
  <c r="J1076" i="13"/>
  <c r="J1072" i="13"/>
  <c r="J1068" i="13"/>
  <c r="J1064" i="13"/>
  <c r="J1060" i="13"/>
  <c r="J1056" i="13"/>
  <c r="J1052" i="13"/>
  <c r="J1048" i="13"/>
  <c r="J1044" i="13"/>
  <c r="J1040" i="13"/>
  <c r="J1036" i="13"/>
  <c r="J1032" i="13"/>
  <c r="J1028" i="13"/>
  <c r="J1024" i="13"/>
  <c r="J1020" i="13"/>
  <c r="J1016" i="13"/>
  <c r="J1012" i="13"/>
  <c r="J1008" i="13"/>
  <c r="J1004" i="13"/>
  <c r="J1000" i="13"/>
  <c r="J996" i="13"/>
  <c r="J992" i="13"/>
  <c r="J988" i="13"/>
  <c r="J984" i="13"/>
  <c r="J980" i="13"/>
  <c r="J976" i="13"/>
  <c r="J972" i="13"/>
  <c r="J968" i="13"/>
  <c r="J964" i="13"/>
  <c r="J960" i="13"/>
  <c r="J956" i="13"/>
  <c r="J952" i="13"/>
  <c r="J948" i="13"/>
  <c r="J944" i="13"/>
  <c r="J940" i="13"/>
  <c r="J936" i="13"/>
  <c r="J932" i="13"/>
  <c r="J928" i="13"/>
  <c r="J924" i="13"/>
  <c r="J920" i="13"/>
  <c r="J916" i="13"/>
  <c r="J912" i="13"/>
  <c r="J908" i="13"/>
  <c r="J904" i="13"/>
  <c r="J900" i="13"/>
  <c r="J896" i="13"/>
  <c r="J892" i="13"/>
  <c r="J888" i="13"/>
  <c r="J884" i="13"/>
  <c r="J880" i="13"/>
  <c r="J876" i="13"/>
  <c r="J872" i="13"/>
  <c r="J868" i="13"/>
  <c r="J864" i="13"/>
  <c r="J860" i="13"/>
  <c r="J856" i="13"/>
  <c r="J852" i="13"/>
  <c r="J848" i="13"/>
  <c r="J844" i="13"/>
  <c r="J840" i="13"/>
  <c r="J836" i="13"/>
  <c r="J832" i="13"/>
  <c r="J828" i="13"/>
  <c r="J824" i="13"/>
  <c r="J820" i="13"/>
  <c r="J816" i="13"/>
  <c r="J812" i="13"/>
  <c r="J808" i="13"/>
  <c r="J804" i="13"/>
  <c r="J800" i="13"/>
  <c r="J796" i="13"/>
  <c r="J792" i="13"/>
  <c r="J788" i="13"/>
  <c r="J784" i="13"/>
  <c r="J780" i="13"/>
  <c r="J776" i="13"/>
  <c r="J772" i="13"/>
  <c r="J768" i="13"/>
  <c r="J764" i="13"/>
  <c r="J760" i="13"/>
  <c r="J756" i="13"/>
  <c r="J752" i="13"/>
  <c r="J748" i="13"/>
  <c r="J744" i="13"/>
  <c r="J740" i="13"/>
  <c r="J736" i="13"/>
  <c r="J732" i="13"/>
  <c r="J728" i="13"/>
  <c r="J724" i="13"/>
  <c r="J1055" i="13"/>
  <c r="J1051" i="13"/>
  <c r="J1047" i="13"/>
  <c r="J1043" i="13"/>
  <c r="J1039" i="13"/>
  <c r="J1035" i="13"/>
  <c r="J1031" i="13"/>
  <c r="J1027" i="13"/>
  <c r="J1023" i="13"/>
  <c r="J1019" i="13"/>
  <c r="J1015" i="13"/>
  <c r="J1011" i="13"/>
  <c r="J1007" i="13"/>
  <c r="J1003" i="13"/>
  <c r="J999" i="13"/>
  <c r="J995" i="13"/>
  <c r="J991" i="13"/>
  <c r="J987" i="13"/>
  <c r="J983" i="13"/>
  <c r="J979" i="13"/>
  <c r="J975" i="13"/>
  <c r="J971" i="13"/>
  <c r="J967" i="13"/>
  <c r="J963" i="13"/>
  <c r="J959" i="13"/>
  <c r="J955" i="13"/>
  <c r="J951" i="13"/>
  <c r="J947" i="13"/>
  <c r="J943" i="13"/>
  <c r="J939" i="13"/>
  <c r="J935" i="13"/>
  <c r="J931" i="13"/>
  <c r="J927" i="13"/>
  <c r="J923" i="13"/>
  <c r="J919" i="13"/>
  <c r="J915" i="13"/>
  <c r="J911" i="13"/>
  <c r="J907" i="13"/>
  <c r="J903" i="13"/>
  <c r="J899" i="13"/>
  <c r="J895" i="13"/>
  <c r="J891" i="13"/>
  <c r="J887" i="13"/>
  <c r="J883" i="13"/>
  <c r="J879" i="13"/>
  <c r="J875" i="13"/>
  <c r="J871" i="13"/>
  <c r="J867" i="13"/>
  <c r="J863" i="13"/>
  <c r="J859" i="13"/>
  <c r="J855" i="13"/>
  <c r="J851" i="13"/>
  <c r="J847" i="13"/>
  <c r="J843" i="13"/>
  <c r="J839" i="13"/>
  <c r="J835" i="13"/>
  <c r="J831" i="13"/>
  <c r="J827" i="13"/>
  <c r="J823" i="13"/>
  <c r="J819" i="13"/>
  <c r="J815" i="13"/>
  <c r="J811" i="13"/>
  <c r="J807" i="13"/>
  <c r="J803" i="13"/>
  <c r="J799" i="13"/>
  <c r="J795" i="13"/>
  <c r="J791" i="13"/>
  <c r="J787" i="13"/>
  <c r="J783" i="13"/>
  <c r="J779" i="13"/>
  <c r="J775" i="13"/>
  <c r="J771" i="13"/>
  <c r="J767" i="13"/>
  <c r="J763" i="13"/>
  <c r="J759" i="13"/>
  <c r="J755" i="13"/>
  <c r="J751" i="13"/>
  <c r="J747" i="13"/>
  <c r="J743" i="13"/>
  <c r="J739" i="13"/>
  <c r="J735" i="13"/>
  <c r="J731" i="13"/>
  <c r="J727" i="13"/>
  <c r="J723" i="13"/>
  <c r="J1054" i="13"/>
  <c r="J1050" i="13"/>
  <c r="J1046" i="13"/>
  <c r="J1042" i="13"/>
  <c r="J1038" i="13"/>
  <c r="J1034" i="13"/>
  <c r="J1030" i="13"/>
  <c r="J1026" i="13"/>
  <c r="J1022" i="13"/>
  <c r="J1018" i="13"/>
  <c r="J1014" i="13"/>
  <c r="J1010" i="13"/>
  <c r="J1006" i="13"/>
  <c r="J1002" i="13"/>
  <c r="J998" i="13"/>
  <c r="J994" i="13"/>
  <c r="J990" i="13"/>
  <c r="J986" i="13"/>
  <c r="J982" i="13"/>
  <c r="J978" i="13"/>
  <c r="J974" i="13"/>
  <c r="J970" i="13"/>
  <c r="J966" i="13"/>
  <c r="J962" i="13"/>
  <c r="J958" i="13"/>
  <c r="J954" i="13"/>
  <c r="J950" i="13"/>
  <c r="J946" i="13"/>
  <c r="J942" i="13"/>
  <c r="J938" i="13"/>
  <c r="J934" i="13"/>
  <c r="J930" i="13"/>
  <c r="J926" i="13"/>
  <c r="J922" i="13"/>
  <c r="J918" i="13"/>
  <c r="J914" i="13"/>
  <c r="J910" i="13"/>
  <c r="J906" i="13"/>
  <c r="J902" i="13"/>
  <c r="J898" i="13"/>
  <c r="J894" i="13"/>
  <c r="J890" i="13"/>
  <c r="J886" i="13"/>
  <c r="J882" i="13"/>
  <c r="J878" i="13"/>
  <c r="J874" i="13"/>
  <c r="J870" i="13"/>
  <c r="J866" i="13"/>
  <c r="J862" i="13"/>
  <c r="J858" i="13"/>
  <c r="J854" i="13"/>
  <c r="J850" i="13"/>
  <c r="J846" i="13"/>
  <c r="J842" i="13"/>
  <c r="J838" i="13"/>
  <c r="J834" i="13"/>
  <c r="J830" i="13"/>
  <c r="J826" i="13"/>
  <c r="J822" i="13"/>
  <c r="J818" i="13"/>
  <c r="J814" i="13"/>
  <c r="J810" i="13"/>
  <c r="J806" i="13"/>
  <c r="J802" i="13"/>
  <c r="J798" i="13"/>
  <c r="J794" i="13"/>
  <c r="J790" i="13"/>
  <c r="J786" i="13"/>
  <c r="J782" i="13"/>
  <c r="J778" i="13"/>
  <c r="J774" i="13"/>
  <c r="J770" i="13"/>
  <c r="J766" i="13"/>
  <c r="J762" i="13"/>
  <c r="J758" i="13"/>
  <c r="J754" i="13"/>
  <c r="J750" i="13"/>
  <c r="J746" i="13"/>
  <c r="J742" i="13"/>
  <c r="J738" i="13"/>
  <c r="J734" i="13"/>
  <c r="J730" i="13"/>
  <c r="J726" i="13"/>
  <c r="J722" i="13"/>
  <c r="J718" i="13"/>
  <c r="J714" i="13"/>
  <c r="J720" i="13"/>
  <c r="J716" i="13"/>
  <c r="J712" i="13"/>
  <c r="J708" i="13"/>
  <c r="J704" i="13"/>
  <c r="J700" i="13"/>
  <c r="J696" i="13"/>
  <c r="J692" i="13"/>
  <c r="J688" i="13"/>
  <c r="J684" i="13"/>
  <c r="J680" i="13"/>
  <c r="J676" i="13"/>
  <c r="J672" i="13"/>
  <c r="J668" i="13"/>
  <c r="J664" i="13"/>
  <c r="J660" i="13"/>
  <c r="J656" i="13"/>
  <c r="J652" i="13"/>
  <c r="J648" i="13"/>
  <c r="J644" i="13"/>
  <c r="J640" i="13"/>
  <c r="J636" i="13"/>
  <c r="J632" i="13"/>
  <c r="J628" i="13"/>
  <c r="J624" i="13"/>
  <c r="J620" i="13"/>
  <c r="J616" i="13"/>
  <c r="J612" i="13"/>
  <c r="J608" i="13"/>
  <c r="J604" i="13"/>
  <c r="J600" i="13"/>
  <c r="J596" i="13"/>
  <c r="J592" i="13"/>
  <c r="J588" i="13"/>
  <c r="J584" i="13"/>
  <c r="J580" i="13"/>
  <c r="J576" i="13"/>
  <c r="J572" i="13"/>
  <c r="J568" i="13"/>
  <c r="J564" i="13"/>
  <c r="J560" i="13"/>
  <c r="J556" i="13"/>
  <c r="J552" i="13"/>
  <c r="J548" i="13"/>
  <c r="J544" i="13"/>
  <c r="J540" i="13"/>
  <c r="J536" i="13"/>
  <c r="J532" i="13"/>
  <c r="J528" i="13"/>
  <c r="J524" i="13"/>
  <c r="J520" i="13"/>
  <c r="J516" i="13"/>
  <c r="J512" i="13"/>
  <c r="J508" i="13"/>
  <c r="J504" i="13"/>
  <c r="J500" i="13"/>
  <c r="J496" i="13"/>
  <c r="J492" i="13"/>
  <c r="J488" i="13"/>
  <c r="J484" i="13"/>
  <c r="J480" i="13"/>
  <c r="J476" i="13"/>
  <c r="J472" i="13"/>
  <c r="J468" i="13"/>
  <c r="J464" i="13"/>
  <c r="J460" i="13"/>
  <c r="J456" i="13"/>
  <c r="J452" i="13"/>
  <c r="J448" i="13"/>
  <c r="J444" i="13"/>
  <c r="J440" i="13"/>
  <c r="J436" i="13"/>
  <c r="J432" i="13"/>
  <c r="J428" i="13"/>
  <c r="J424" i="13"/>
  <c r="J420" i="13"/>
  <c r="J416" i="13"/>
  <c r="J412" i="13"/>
  <c r="J408" i="13"/>
  <c r="J404" i="13"/>
  <c r="J719" i="13"/>
  <c r="J715" i="13"/>
  <c r="J711" i="13"/>
  <c r="J707" i="13"/>
  <c r="J703" i="13"/>
  <c r="J699" i="13"/>
  <c r="J695" i="13"/>
  <c r="J691" i="13"/>
  <c r="J687" i="13"/>
  <c r="J683" i="13"/>
  <c r="J679" i="13"/>
  <c r="J675" i="13"/>
  <c r="J671" i="13"/>
  <c r="J667" i="13"/>
  <c r="J663" i="13"/>
  <c r="J659" i="13"/>
  <c r="J655" i="13"/>
  <c r="J651" i="13"/>
  <c r="J647" i="13"/>
  <c r="J643" i="13"/>
  <c r="J639" i="13"/>
  <c r="J635" i="13"/>
  <c r="J631" i="13"/>
  <c r="J627" i="13"/>
  <c r="J623" i="13"/>
  <c r="J619" i="13"/>
  <c r="J615" i="13"/>
  <c r="J611" i="13"/>
  <c r="J607" i="13"/>
  <c r="J603" i="13"/>
  <c r="J599" i="13"/>
  <c r="J595" i="13"/>
  <c r="J591" i="13"/>
  <c r="J587" i="13"/>
  <c r="J583" i="13"/>
  <c r="J579" i="13"/>
  <c r="J575" i="13"/>
  <c r="J571" i="13"/>
  <c r="J567" i="13"/>
  <c r="J563" i="13"/>
  <c r="J559" i="13"/>
  <c r="J555" i="13"/>
  <c r="J551" i="13"/>
  <c r="J547" i="13"/>
  <c r="J543" i="13"/>
  <c r="J539" i="13"/>
  <c r="J535" i="13"/>
  <c r="J531" i="13"/>
  <c r="J527" i="13"/>
  <c r="J523" i="13"/>
  <c r="J519" i="13"/>
  <c r="J515" i="13"/>
  <c r="J511" i="13"/>
  <c r="J507" i="13"/>
  <c r="J503" i="13"/>
  <c r="J499" i="13"/>
  <c r="J495" i="13"/>
  <c r="J491" i="13"/>
  <c r="J487" i="13"/>
  <c r="J483" i="13"/>
  <c r="J479" i="13"/>
  <c r="J475" i="13"/>
  <c r="J471" i="13"/>
  <c r="J467" i="13"/>
  <c r="J463" i="13"/>
  <c r="J459" i="13"/>
  <c r="J455" i="13"/>
  <c r="J451" i="13"/>
  <c r="J447" i="13"/>
  <c r="J443" i="13"/>
  <c r="J439" i="13"/>
  <c r="J435" i="13"/>
  <c r="J431" i="13"/>
  <c r="J427" i="13"/>
  <c r="J423" i="13"/>
  <c r="J419" i="13"/>
  <c r="J415" i="13"/>
  <c r="J411" i="13"/>
  <c r="J407" i="13"/>
  <c r="J403" i="13"/>
  <c r="J710" i="13"/>
  <c r="J706" i="13"/>
  <c r="J702" i="13"/>
  <c r="J698" i="13"/>
  <c r="J694" i="13"/>
  <c r="J690" i="13"/>
  <c r="J686" i="13"/>
  <c r="J682" i="13"/>
  <c r="J678" i="13"/>
  <c r="J674" i="13"/>
  <c r="J670" i="13"/>
  <c r="J666" i="13"/>
  <c r="J662" i="13"/>
  <c r="J658" i="13"/>
  <c r="J654" i="13"/>
  <c r="J650" i="13"/>
  <c r="J646" i="13"/>
  <c r="J642" i="13"/>
  <c r="J638" i="13"/>
  <c r="J634" i="13"/>
  <c r="J630" i="13"/>
  <c r="J626" i="13"/>
  <c r="J622" i="13"/>
  <c r="J618" i="13"/>
  <c r="J614" i="13"/>
  <c r="J610" i="13"/>
  <c r="J606" i="13"/>
  <c r="J602" i="13"/>
  <c r="J598" i="13"/>
  <c r="J594" i="13"/>
  <c r="J590" i="13"/>
  <c r="J586" i="13"/>
  <c r="J582" i="13"/>
  <c r="J578" i="13"/>
  <c r="J574" i="13"/>
  <c r="J570" i="13"/>
  <c r="J566" i="13"/>
  <c r="J562" i="13"/>
  <c r="J558" i="13"/>
  <c r="J554" i="13"/>
  <c r="J550" i="13"/>
  <c r="J546" i="13"/>
  <c r="J542" i="13"/>
  <c r="J538" i="13"/>
  <c r="J534" i="13"/>
  <c r="J530" i="13"/>
  <c r="J526" i="13"/>
  <c r="J522" i="13"/>
  <c r="J518" i="13"/>
  <c r="J514" i="13"/>
  <c r="J510" i="13"/>
  <c r="J506" i="13"/>
  <c r="J502" i="13"/>
  <c r="J498" i="13"/>
  <c r="J494" i="13"/>
  <c r="J490" i="13"/>
  <c r="J486" i="13"/>
  <c r="J482" i="13"/>
  <c r="J478" i="13"/>
  <c r="J474" i="13"/>
  <c r="J470" i="13"/>
  <c r="J466" i="13"/>
  <c r="J462" i="13"/>
  <c r="J458" i="13"/>
  <c r="J454" i="13"/>
  <c r="J450" i="13"/>
  <c r="J446" i="13"/>
  <c r="J442" i="13"/>
  <c r="J438" i="13"/>
  <c r="J434" i="13"/>
  <c r="J430" i="13"/>
  <c r="J426" i="13"/>
  <c r="J422" i="13"/>
  <c r="J418" i="13"/>
  <c r="J414" i="13"/>
  <c r="J410" i="13"/>
  <c r="J406" i="13"/>
  <c r="J402" i="13"/>
  <c r="J398" i="13"/>
  <c r="J394" i="13"/>
  <c r="J390" i="13"/>
  <c r="J400" i="13"/>
  <c r="J396" i="13"/>
  <c r="J392" i="13"/>
  <c r="J388" i="13"/>
  <c r="J384" i="13"/>
  <c r="J380" i="13"/>
  <c r="J376" i="13"/>
  <c r="J372" i="13"/>
  <c r="J368" i="13"/>
  <c r="J364" i="13"/>
  <c r="J360" i="13"/>
  <c r="J356" i="13"/>
  <c r="J352" i="13"/>
  <c r="J348" i="13"/>
  <c r="J344" i="13"/>
  <c r="J340" i="13"/>
  <c r="J336" i="13"/>
  <c r="J332" i="13"/>
  <c r="J328" i="13"/>
  <c r="J324" i="13"/>
  <c r="J320" i="13"/>
  <c r="J316" i="13"/>
  <c r="J312" i="13"/>
  <c r="J308" i="13"/>
  <c r="J304" i="13"/>
  <c r="J300" i="13"/>
  <c r="J296" i="13"/>
  <c r="J292" i="13"/>
  <c r="J288" i="13"/>
  <c r="J284" i="13"/>
  <c r="J280" i="13"/>
  <c r="J276" i="13"/>
  <c r="J272" i="13"/>
  <c r="J268" i="13"/>
  <c r="J264" i="13"/>
  <c r="J260" i="13"/>
  <c r="J256" i="13"/>
  <c r="J252" i="13"/>
  <c r="J248" i="13"/>
  <c r="J244" i="13"/>
  <c r="J240" i="13"/>
  <c r="J236" i="13"/>
  <c r="J232" i="13"/>
  <c r="J228" i="13"/>
  <c r="J224" i="13"/>
  <c r="J140" i="13"/>
  <c r="J136" i="13"/>
  <c r="J132" i="13"/>
  <c r="J128" i="13"/>
  <c r="J124" i="13"/>
  <c r="J120" i="13"/>
  <c r="J116" i="13"/>
  <c r="J112" i="13"/>
  <c r="J108" i="13"/>
  <c r="J104" i="13"/>
  <c r="J100" i="13"/>
  <c r="J96" i="13"/>
  <c r="J92" i="13"/>
  <c r="J88" i="13"/>
  <c r="J84" i="13"/>
  <c r="J80" i="13"/>
  <c r="J76" i="13"/>
  <c r="J72" i="13"/>
  <c r="J68" i="13"/>
  <c r="J56" i="13"/>
  <c r="J52" i="13"/>
  <c r="J48" i="13"/>
  <c r="J28" i="13"/>
  <c r="J24" i="13"/>
  <c r="J20" i="13"/>
  <c r="J399" i="13"/>
  <c r="J395" i="13"/>
  <c r="J391" i="13"/>
  <c r="J387" i="13"/>
  <c r="J383" i="13"/>
  <c r="J379" i="13"/>
  <c r="J375" i="13"/>
  <c r="J371" i="13"/>
  <c r="J367" i="13"/>
  <c r="J363" i="13"/>
  <c r="J359" i="13"/>
  <c r="J355" i="13"/>
  <c r="J351" i="13"/>
  <c r="J347" i="13"/>
  <c r="J343" i="13"/>
  <c r="J339" i="13"/>
  <c r="J335" i="13"/>
  <c r="J331" i="13"/>
  <c r="J327" i="13"/>
  <c r="J323" i="13"/>
  <c r="J319" i="13"/>
  <c r="J315" i="13"/>
  <c r="J311" i="13"/>
  <c r="J307" i="13"/>
  <c r="J303" i="13"/>
  <c r="J299" i="13"/>
  <c r="J295" i="13"/>
  <c r="J291" i="13"/>
  <c r="J287" i="13"/>
  <c r="J283" i="13"/>
  <c r="J279" i="13"/>
  <c r="J275" i="13"/>
  <c r="J271" i="13"/>
  <c r="J267" i="13"/>
  <c r="J263" i="13"/>
  <c r="J259" i="13"/>
  <c r="J255" i="13"/>
  <c r="J251" i="13"/>
  <c r="J247" i="13"/>
  <c r="J243" i="13"/>
  <c r="J239" i="13"/>
  <c r="J235" i="13"/>
  <c r="J231" i="13"/>
  <c r="J227" i="13"/>
  <c r="J223" i="13"/>
  <c r="J143" i="13"/>
  <c r="J139" i="13"/>
  <c r="J135" i="13"/>
  <c r="J131" i="13"/>
  <c r="J127" i="13"/>
  <c r="J123" i="13"/>
  <c r="J119" i="13"/>
  <c r="J115" i="13"/>
  <c r="J111" i="13"/>
  <c r="J107" i="13"/>
  <c r="J103" i="13"/>
  <c r="J99" i="13"/>
  <c r="J95" i="13"/>
  <c r="J91" i="13"/>
  <c r="J87" i="13"/>
  <c r="J83" i="13"/>
  <c r="J79" i="13"/>
  <c r="J75" i="13"/>
  <c r="J71" i="13"/>
  <c r="J55" i="13"/>
  <c r="J51" i="13"/>
  <c r="J31" i="13"/>
  <c r="J27" i="13"/>
  <c r="J23" i="13"/>
  <c r="J19" i="13"/>
  <c r="J386" i="13"/>
  <c r="J382" i="13"/>
  <c r="J378" i="13"/>
  <c r="J374" i="13"/>
  <c r="J370" i="13"/>
  <c r="J366" i="13"/>
  <c r="J362" i="13"/>
  <c r="J358" i="13"/>
  <c r="J354" i="13"/>
  <c r="J350" i="13"/>
  <c r="J346" i="13"/>
  <c r="J342" i="13"/>
  <c r="J338" i="13"/>
  <c r="J334" i="13"/>
  <c r="J330" i="13"/>
  <c r="J326" i="13"/>
  <c r="J322" i="13"/>
  <c r="J318" i="13"/>
  <c r="J314" i="13"/>
  <c r="J310" i="13"/>
  <c r="J306" i="13"/>
  <c r="J302" i="13"/>
  <c r="J298" i="13"/>
  <c r="J294" i="13"/>
  <c r="J290" i="13"/>
  <c r="J286" i="13"/>
  <c r="J282" i="13"/>
  <c r="J278" i="13"/>
  <c r="J274" i="13"/>
  <c r="J270" i="13"/>
  <c r="J266" i="13"/>
  <c r="J262" i="13"/>
  <c r="J258" i="13"/>
  <c r="J254" i="13"/>
  <c r="J250" i="13"/>
  <c r="J246" i="13"/>
  <c r="J242" i="13"/>
  <c r="J238" i="13"/>
  <c r="J234" i="13"/>
  <c r="J230" i="13"/>
  <c r="J226" i="13"/>
  <c r="J222" i="13"/>
  <c r="J142" i="13"/>
  <c r="J138" i="13"/>
  <c r="J134" i="13"/>
  <c r="J130" i="13"/>
  <c r="J126" i="13"/>
  <c r="J122" i="13"/>
  <c r="J118" i="13"/>
  <c r="J114" i="13"/>
  <c r="J110" i="13"/>
  <c r="J106" i="13"/>
  <c r="J102" i="13"/>
  <c r="J98" i="13"/>
  <c r="J94" i="13"/>
  <c r="J90" i="13"/>
  <c r="J86" i="13"/>
  <c r="J82" i="13"/>
  <c r="J78" i="13"/>
  <c r="J74" i="13"/>
  <c r="J70" i="13"/>
  <c r="J66" i="13"/>
  <c r="J62" i="13"/>
  <c r="J54" i="13"/>
  <c r="J50" i="13"/>
  <c r="J30" i="13"/>
  <c r="J26" i="13"/>
  <c r="J22" i="13"/>
  <c r="J18" i="13"/>
  <c r="J15" i="13"/>
  <c r="J11" i="13"/>
  <c r="J7" i="13"/>
  <c r="J3" i="13"/>
  <c r="J14" i="13"/>
  <c r="J10" i="13"/>
  <c r="J6" i="13"/>
  <c r="J17" i="13"/>
  <c r="J13" i="13"/>
  <c r="J9" i="13"/>
  <c r="J5" i="13"/>
  <c r="J16" i="13"/>
  <c r="J12" i="13"/>
  <c r="J8" i="13"/>
  <c r="J4" i="13"/>
  <c r="J2786" i="13"/>
  <c r="J2789" i="13"/>
  <c r="J2785" i="13"/>
  <c r="J2788" i="13"/>
  <c r="J2784" i="13"/>
  <c r="J2782" i="13"/>
  <c r="J2787" i="13"/>
  <c r="J2783" i="13"/>
  <c r="J2473" i="13"/>
  <c r="J2474" i="13"/>
  <c r="J2475" i="13"/>
  <c r="J2449" i="13"/>
  <c r="J2452" i="13"/>
  <c r="J2448" i="13"/>
  <c r="J2450" i="13"/>
  <c r="J2451" i="13"/>
  <c r="J2426" i="13"/>
  <c r="J2425" i="13"/>
  <c r="J2424" i="13"/>
  <c r="J182" i="13"/>
  <c r="J170" i="13"/>
  <c r="J162" i="13"/>
  <c r="J158" i="13"/>
  <c r="J146" i="13"/>
  <c r="J181" i="13"/>
  <c r="J177" i="13"/>
  <c r="J173" i="13"/>
  <c r="J169" i="13"/>
  <c r="J165" i="13"/>
  <c r="J161" i="13"/>
  <c r="J157" i="13"/>
  <c r="J153" i="13"/>
  <c r="J149" i="13"/>
  <c r="J145" i="13"/>
  <c r="J178" i="13"/>
  <c r="J174" i="13"/>
  <c r="J166" i="13"/>
  <c r="J154" i="13"/>
  <c r="J180" i="13"/>
  <c r="J176" i="13"/>
  <c r="J172" i="13"/>
  <c r="J168" i="13"/>
  <c r="J164" i="13"/>
  <c r="J160" i="13"/>
  <c r="J156" i="13"/>
  <c r="J152" i="13"/>
  <c r="J148" i="13"/>
  <c r="J144" i="13"/>
  <c r="J150" i="13"/>
  <c r="J179" i="13"/>
  <c r="J175" i="13"/>
  <c r="J171" i="13"/>
  <c r="J167" i="13"/>
  <c r="J163" i="13"/>
  <c r="J159" i="13"/>
  <c r="J155" i="13"/>
  <c r="J151" i="13"/>
  <c r="J147" i="13"/>
  <c r="J218" i="13"/>
  <c r="J214" i="13"/>
  <c r="J210" i="13"/>
  <c r="J206" i="13"/>
  <c r="J202" i="13"/>
  <c r="J198" i="13"/>
  <c r="J194" i="13"/>
  <c r="J190" i="13"/>
  <c r="J186" i="13"/>
  <c r="J217" i="13"/>
  <c r="J213" i="13"/>
  <c r="J209" i="13"/>
  <c r="J205" i="13"/>
  <c r="J201" i="13"/>
  <c r="J197" i="13"/>
  <c r="J193" i="13"/>
  <c r="J189" i="13"/>
  <c r="J185" i="13"/>
  <c r="J220" i="13"/>
  <c r="J216" i="13"/>
  <c r="J212" i="13"/>
  <c r="J208" i="13"/>
  <c r="J204" i="13"/>
  <c r="J200" i="13"/>
  <c r="J196" i="13"/>
  <c r="J192" i="13"/>
  <c r="J188" i="13"/>
  <c r="J184" i="13"/>
  <c r="J219" i="13"/>
  <c r="J215" i="13"/>
  <c r="J211" i="13"/>
  <c r="J207" i="13"/>
  <c r="J203" i="13"/>
  <c r="J199" i="13"/>
  <c r="J195" i="13"/>
  <c r="J191" i="13"/>
  <c r="J187" i="13"/>
  <c r="J183" i="13"/>
  <c r="J67" i="13"/>
  <c r="J63" i="13"/>
  <c r="J59" i="13"/>
  <c r="J58" i="13"/>
  <c r="J65" i="13"/>
  <c r="J61" i="13"/>
  <c r="J64" i="13"/>
  <c r="J60" i="13"/>
  <c r="I2874" i="13"/>
  <c r="J38" i="13"/>
  <c r="J46" i="13"/>
  <c r="J39" i="13"/>
  <c r="J34" i="13"/>
  <c r="J45" i="13"/>
  <c r="J41" i="13"/>
  <c r="J37" i="13"/>
  <c r="J33" i="13"/>
  <c r="J44" i="13"/>
  <c r="J40" i="13"/>
  <c r="J36" i="13"/>
  <c r="J32" i="13"/>
  <c r="J47" i="13"/>
  <c r="J43" i="13"/>
  <c r="J35" i="13"/>
  <c r="J42" i="13"/>
  <c r="G49" i="1" l="1"/>
  <c r="I49" i="1"/>
  <c r="B17" i="1"/>
  <c r="C17" i="1" s="1"/>
  <c r="K2" i="13"/>
  <c r="K3" i="13"/>
  <c r="K4" i="13"/>
  <c r="K8" i="13"/>
  <c r="K12" i="13"/>
  <c r="K16" i="13"/>
  <c r="K20" i="13"/>
  <c r="K24" i="13"/>
  <c r="K28" i="13"/>
  <c r="K32" i="13"/>
  <c r="K36" i="13"/>
  <c r="K40" i="13"/>
  <c r="K44" i="13"/>
  <c r="K48" i="13"/>
  <c r="K52" i="13"/>
  <c r="K56" i="13"/>
  <c r="K60" i="13"/>
  <c r="K64" i="13"/>
  <c r="K68" i="13"/>
  <c r="K72" i="13"/>
  <c r="K76" i="13"/>
  <c r="K80" i="13"/>
  <c r="K84" i="13"/>
  <c r="K88" i="13"/>
  <c r="K92" i="13"/>
  <c r="K96" i="13"/>
  <c r="K100" i="13"/>
  <c r="K104" i="13"/>
  <c r="K108" i="13"/>
  <c r="K112" i="13"/>
  <c r="K116" i="13"/>
  <c r="K120" i="13"/>
  <c r="K124" i="13"/>
  <c r="K128" i="13"/>
  <c r="K132" i="13"/>
  <c r="K136" i="13"/>
  <c r="K140" i="13"/>
  <c r="K144" i="13"/>
  <c r="K148" i="13"/>
  <c r="K152" i="13"/>
  <c r="K156" i="13"/>
  <c r="K160" i="13"/>
  <c r="K164" i="13"/>
  <c r="K168" i="13"/>
  <c r="K172" i="13"/>
  <c r="K176" i="13"/>
  <c r="K180" i="13"/>
  <c r="K184" i="13"/>
  <c r="K188" i="13"/>
  <c r="K192" i="13"/>
  <c r="K196" i="13"/>
  <c r="K200" i="13"/>
  <c r="K204" i="13"/>
  <c r="K208" i="13"/>
  <c r="K212" i="13"/>
  <c r="K216" i="13"/>
  <c r="K220" i="13"/>
  <c r="K224" i="13"/>
  <c r="K228" i="13"/>
  <c r="K232" i="13"/>
  <c r="K236" i="13"/>
  <c r="K240" i="13"/>
  <c r="K244" i="13"/>
  <c r="K248" i="13"/>
  <c r="K252" i="13"/>
  <c r="K256" i="13"/>
  <c r="K260" i="13"/>
  <c r="K264" i="13"/>
  <c r="K268" i="13"/>
  <c r="K272" i="13"/>
  <c r="K276" i="13"/>
  <c r="K280" i="13"/>
  <c r="K284" i="13"/>
  <c r="K288" i="13"/>
  <c r="K292" i="13"/>
  <c r="K296" i="13"/>
  <c r="K300" i="13"/>
  <c r="K304" i="13"/>
  <c r="K308" i="13"/>
  <c r="K312" i="13"/>
  <c r="K316" i="13"/>
  <c r="K320" i="13"/>
  <c r="K324" i="13"/>
  <c r="K328" i="13"/>
  <c r="K332" i="13"/>
  <c r="K336" i="13"/>
  <c r="K340" i="13"/>
  <c r="K5" i="13"/>
  <c r="K6" i="13"/>
  <c r="K7" i="13"/>
  <c r="K13" i="13"/>
  <c r="K18" i="13"/>
  <c r="K23" i="13"/>
  <c r="K29" i="13"/>
  <c r="K34" i="13"/>
  <c r="K39" i="13"/>
  <c r="K45" i="13"/>
  <c r="K50" i="13"/>
  <c r="K55" i="13"/>
  <c r="K61" i="13"/>
  <c r="K66" i="13"/>
  <c r="K71" i="13"/>
  <c r="K77" i="13"/>
  <c r="K82" i="13"/>
  <c r="K87" i="13"/>
  <c r="K93" i="13"/>
  <c r="K98" i="13"/>
  <c r="K103" i="13"/>
  <c r="K109" i="13"/>
  <c r="K114" i="13"/>
  <c r="K119" i="13"/>
  <c r="K125" i="13"/>
  <c r="K130" i="13"/>
  <c r="K135" i="13"/>
  <c r="K141" i="13"/>
  <c r="K146" i="13"/>
  <c r="K151" i="13"/>
  <c r="K157" i="13"/>
  <c r="K162" i="13"/>
  <c r="K167" i="13"/>
  <c r="K173" i="13"/>
  <c r="K178" i="13"/>
  <c r="K183" i="13"/>
  <c r="K189" i="13"/>
  <c r="K194" i="13"/>
  <c r="K199" i="13"/>
  <c r="K205" i="13"/>
  <c r="K210" i="13"/>
  <c r="K215" i="13"/>
  <c r="K221" i="13"/>
  <c r="K226" i="13"/>
  <c r="K231" i="13"/>
  <c r="K237" i="13"/>
  <c r="K242" i="13"/>
  <c r="K247" i="13"/>
  <c r="K253" i="13"/>
  <c r="K258" i="13"/>
  <c r="K263" i="13"/>
  <c r="K269" i="13"/>
  <c r="K274" i="13"/>
  <c r="K279" i="13"/>
  <c r="K285" i="13"/>
  <c r="K290" i="13"/>
  <c r="K295" i="13"/>
  <c r="K301" i="13"/>
  <c r="K306" i="13"/>
  <c r="K311" i="13"/>
  <c r="K317" i="13"/>
  <c r="K322" i="13"/>
  <c r="K327" i="13"/>
  <c r="K333" i="13"/>
  <c r="K338" i="13"/>
  <c r="K343" i="13"/>
  <c r="K347" i="13"/>
  <c r="K351" i="13"/>
  <c r="K355" i="13"/>
  <c r="K359" i="13"/>
  <c r="K363" i="13"/>
  <c r="K367" i="13"/>
  <c r="K371" i="13"/>
  <c r="K375" i="13"/>
  <c r="K379" i="13"/>
  <c r="K383" i="13"/>
  <c r="K387" i="13"/>
  <c r="K391" i="13"/>
  <c r="K395" i="13"/>
  <c r="K399" i="13"/>
  <c r="K403" i="13"/>
  <c r="K407" i="13"/>
  <c r="K411" i="13"/>
  <c r="K415" i="13"/>
  <c r="K419" i="13"/>
  <c r="K423" i="13"/>
  <c r="K427" i="13"/>
  <c r="K9" i="13"/>
  <c r="K14" i="13"/>
  <c r="K19" i="13"/>
  <c r="K25" i="13"/>
  <c r="K30" i="13"/>
  <c r="K35" i="13"/>
  <c r="K41" i="13"/>
  <c r="K46" i="13"/>
  <c r="K51" i="13"/>
  <c r="K57" i="13"/>
  <c r="K62" i="13"/>
  <c r="K67" i="13"/>
  <c r="K73" i="13"/>
  <c r="K78" i="13"/>
  <c r="K83" i="13"/>
  <c r="K89" i="13"/>
  <c r="K94" i="13"/>
  <c r="K99" i="13"/>
  <c r="K105" i="13"/>
  <c r="K110" i="13"/>
  <c r="K115" i="13"/>
  <c r="K121" i="13"/>
  <c r="K126" i="13"/>
  <c r="K131" i="13"/>
  <c r="K137" i="13"/>
  <c r="K142" i="13"/>
  <c r="K147" i="13"/>
  <c r="K153" i="13"/>
  <c r="K158" i="13"/>
  <c r="K163" i="13"/>
  <c r="K169" i="13"/>
  <c r="K174" i="13"/>
  <c r="K179" i="13"/>
  <c r="K185" i="13"/>
  <c r="K190" i="13"/>
  <c r="K195" i="13"/>
  <c r="K201" i="13"/>
  <c r="K206" i="13"/>
  <c r="K211" i="13"/>
  <c r="K217" i="13"/>
  <c r="K222" i="13"/>
  <c r="K227" i="13"/>
  <c r="K233" i="13"/>
  <c r="K238" i="13"/>
  <c r="K243" i="13"/>
  <c r="K249" i="13"/>
  <c r="K254" i="13"/>
  <c r="K259" i="13"/>
  <c r="K265" i="13"/>
  <c r="K270" i="13"/>
  <c r="K275" i="13"/>
  <c r="K281" i="13"/>
  <c r="K286" i="13"/>
  <c r="K291" i="13"/>
  <c r="K297" i="13"/>
  <c r="K302" i="13"/>
  <c r="K307" i="13"/>
  <c r="K313" i="13"/>
  <c r="K318" i="13"/>
  <c r="K323" i="13"/>
  <c r="K329" i="13"/>
  <c r="K334" i="13"/>
  <c r="K339" i="13"/>
  <c r="K344" i="13"/>
  <c r="K348" i="13"/>
  <c r="K352" i="13"/>
  <c r="K356" i="13"/>
  <c r="K360" i="13"/>
  <c r="K364" i="13"/>
  <c r="K368" i="13"/>
  <c r="K372" i="13"/>
  <c r="K376" i="13"/>
  <c r="K380" i="13"/>
  <c r="K384" i="13"/>
  <c r="K388" i="13"/>
  <c r="K392" i="13"/>
  <c r="K10" i="13"/>
  <c r="K15" i="13"/>
  <c r="K21" i="13"/>
  <c r="K26" i="13"/>
  <c r="K31" i="13"/>
  <c r="K37" i="13"/>
  <c r="K42" i="13"/>
  <c r="K47" i="13"/>
  <c r="K53" i="13"/>
  <c r="K58" i="13"/>
  <c r="K63" i="13"/>
  <c r="K69" i="13"/>
  <c r="K74" i="13"/>
  <c r="K79" i="13"/>
  <c r="K85" i="13"/>
  <c r="K90" i="13"/>
  <c r="K95" i="13"/>
  <c r="K101" i="13"/>
  <c r="K106" i="13"/>
  <c r="K111" i="13"/>
  <c r="K117" i="13"/>
  <c r="K122" i="13"/>
  <c r="K127" i="13"/>
  <c r="K133" i="13"/>
  <c r="K138" i="13"/>
  <c r="K143" i="13"/>
  <c r="K149" i="13"/>
  <c r="K154" i="13"/>
  <c r="K159" i="13"/>
  <c r="K165" i="13"/>
  <c r="K170" i="13"/>
  <c r="K175" i="13"/>
  <c r="K181" i="13"/>
  <c r="K186" i="13"/>
  <c r="K191" i="13"/>
  <c r="K197" i="13"/>
  <c r="K202" i="13"/>
  <c r="K207" i="13"/>
  <c r="K213" i="13"/>
  <c r="K218" i="13"/>
  <c r="K223" i="13"/>
  <c r="K229" i="13"/>
  <c r="K234" i="13"/>
  <c r="K239" i="13"/>
  <c r="K245" i="13"/>
  <c r="K250" i="13"/>
  <c r="K255" i="13"/>
  <c r="K261" i="13"/>
  <c r="K266" i="13"/>
  <c r="K271" i="13"/>
  <c r="K277" i="13"/>
  <c r="K282" i="13"/>
  <c r="K287" i="13"/>
  <c r="K293" i="13"/>
  <c r="K298" i="13"/>
  <c r="K303" i="13"/>
  <c r="K309" i="13"/>
  <c r="K314" i="13"/>
  <c r="K319" i="13"/>
  <c r="K325" i="13"/>
  <c r="K330" i="13"/>
  <c r="K335" i="13"/>
  <c r="K341" i="13"/>
  <c r="K345" i="13"/>
  <c r="K349" i="13"/>
  <c r="K353" i="13"/>
  <c r="K357" i="13"/>
  <c r="K361" i="13"/>
  <c r="K365" i="13"/>
  <c r="K369" i="13"/>
  <c r="K373" i="13"/>
  <c r="K377" i="13"/>
  <c r="K381" i="13"/>
  <c r="K385" i="13"/>
  <c r="K389" i="13"/>
  <c r="K393" i="13"/>
  <c r="K397" i="13"/>
  <c r="K401" i="13"/>
  <c r="K405" i="13"/>
  <c r="K409" i="13"/>
  <c r="K413" i="13"/>
  <c r="K417" i="13"/>
  <c r="K421" i="13"/>
  <c r="K425" i="13"/>
  <c r="K429" i="13"/>
  <c r="K11" i="13"/>
  <c r="K33" i="13"/>
  <c r="K54" i="13"/>
  <c r="K75" i="13"/>
  <c r="K97" i="13"/>
  <c r="K118" i="13"/>
  <c r="K139" i="13"/>
  <c r="K161" i="13"/>
  <c r="K182" i="13"/>
  <c r="K203" i="13"/>
  <c r="K225" i="13"/>
  <c r="K246" i="13"/>
  <c r="K267" i="13"/>
  <c r="K289" i="13"/>
  <c r="K310" i="13"/>
  <c r="K331" i="13"/>
  <c r="K350" i="13"/>
  <c r="K366" i="13"/>
  <c r="K382" i="13"/>
  <c r="K396" i="13"/>
  <c r="K404" i="13"/>
  <c r="K412" i="13"/>
  <c r="K420" i="13"/>
  <c r="K428" i="13"/>
  <c r="K433" i="13"/>
  <c r="K437" i="13"/>
  <c r="K441" i="13"/>
  <c r="K445" i="13"/>
  <c r="K449" i="13"/>
  <c r="K453" i="13"/>
  <c r="K457" i="13"/>
  <c r="K461" i="13"/>
  <c r="K465" i="13"/>
  <c r="K469" i="13"/>
  <c r="K473" i="13"/>
  <c r="K477" i="13"/>
  <c r="K481" i="13"/>
  <c r="K485" i="13"/>
  <c r="K489" i="13"/>
  <c r="K493" i="13"/>
  <c r="K497" i="13"/>
  <c r="K501" i="13"/>
  <c r="K505" i="13"/>
  <c r="K509" i="13"/>
  <c r="K513" i="13"/>
  <c r="K517" i="13"/>
  <c r="K521" i="13"/>
  <c r="K525" i="13"/>
  <c r="K529" i="13"/>
  <c r="K533" i="13"/>
  <c r="K537" i="13"/>
  <c r="K541" i="13"/>
  <c r="K545" i="13"/>
  <c r="K549" i="13"/>
  <c r="K553" i="13"/>
  <c r="K557" i="13"/>
  <c r="K561" i="13"/>
  <c r="K565" i="13"/>
  <c r="K569" i="13"/>
  <c r="K573" i="13"/>
  <c r="K577" i="13"/>
  <c r="K581" i="13"/>
  <c r="K585" i="13"/>
  <c r="K589" i="13"/>
  <c r="K593" i="13"/>
  <c r="K597" i="13"/>
  <c r="K601" i="13"/>
  <c r="K605" i="13"/>
  <c r="K609" i="13"/>
  <c r="K613" i="13"/>
  <c r="K617" i="13"/>
  <c r="K621" i="13"/>
  <c r="K625" i="13"/>
  <c r="K629" i="13"/>
  <c r="K633" i="13"/>
  <c r="K637" i="13"/>
  <c r="K641" i="13"/>
  <c r="K645" i="13"/>
  <c r="K649" i="13"/>
  <c r="K653" i="13"/>
  <c r="K657" i="13"/>
  <c r="K661" i="13"/>
  <c r="K665" i="13"/>
  <c r="K669" i="13"/>
  <c r="K673" i="13"/>
  <c r="K677" i="13"/>
  <c r="K681" i="13"/>
  <c r="K685" i="13"/>
  <c r="K689" i="13"/>
  <c r="K693" i="13"/>
  <c r="K697" i="13"/>
  <c r="K17" i="13"/>
  <c r="K38" i="13"/>
  <c r="K59" i="13"/>
  <c r="K81" i="13"/>
  <c r="K102" i="13"/>
  <c r="K123" i="13"/>
  <c r="K145" i="13"/>
  <c r="K166" i="13"/>
  <c r="K187" i="13"/>
  <c r="K209" i="13"/>
  <c r="K230" i="13"/>
  <c r="K251" i="13"/>
  <c r="K273" i="13"/>
  <c r="K294" i="13"/>
  <c r="K315" i="13"/>
  <c r="K337" i="13"/>
  <c r="K354" i="13"/>
  <c r="K370" i="13"/>
  <c r="K386" i="13"/>
  <c r="K398" i="13"/>
  <c r="K406" i="13"/>
  <c r="K414" i="13"/>
  <c r="K422" i="13"/>
  <c r="K430" i="13"/>
  <c r="K434" i="13"/>
  <c r="K438" i="13"/>
  <c r="K442" i="13"/>
  <c r="K446" i="13"/>
  <c r="K450" i="13"/>
  <c r="K454" i="13"/>
  <c r="K458" i="13"/>
  <c r="K462" i="13"/>
  <c r="K466" i="13"/>
  <c r="K470" i="13"/>
  <c r="K474" i="13"/>
  <c r="K478" i="13"/>
  <c r="K482" i="13"/>
  <c r="K486" i="13"/>
  <c r="K490" i="13"/>
  <c r="K494" i="13"/>
  <c r="K498" i="13"/>
  <c r="K502" i="13"/>
  <c r="K506" i="13"/>
  <c r="K510" i="13"/>
  <c r="K514" i="13"/>
  <c r="K518" i="13"/>
  <c r="K522" i="13"/>
  <c r="K526" i="13"/>
  <c r="K530" i="13"/>
  <c r="K534" i="13"/>
  <c r="K538" i="13"/>
  <c r="K542" i="13"/>
  <c r="K546" i="13"/>
  <c r="K550" i="13"/>
  <c r="K554" i="13"/>
  <c r="K558" i="13"/>
  <c r="K562" i="13"/>
  <c r="K566" i="13"/>
  <c r="K570" i="13"/>
  <c r="K574" i="13"/>
  <c r="K578" i="13"/>
  <c r="K582" i="13"/>
  <c r="K586" i="13"/>
  <c r="K590" i="13"/>
  <c r="K594" i="13"/>
  <c r="K598" i="13"/>
  <c r="K602" i="13"/>
  <c r="K606" i="13"/>
  <c r="K610" i="13"/>
  <c r="K614" i="13"/>
  <c r="K618" i="13"/>
  <c r="K622" i="13"/>
  <c r="K626" i="13"/>
  <c r="K630" i="13"/>
  <c r="K634" i="13"/>
  <c r="K638" i="13"/>
  <c r="K642" i="13"/>
  <c r="K646" i="13"/>
  <c r="K650" i="13"/>
  <c r="K654" i="13"/>
  <c r="K658" i="13"/>
  <c r="K662" i="13"/>
  <c r="K666" i="13"/>
  <c r="K670" i="13"/>
  <c r="K674" i="13"/>
  <c r="K678" i="13"/>
  <c r="K682" i="13"/>
  <c r="K686" i="13"/>
  <c r="K690" i="13"/>
  <c r="K694" i="13"/>
  <c r="K698" i="13"/>
  <c r="K702" i="13"/>
  <c r="K22" i="13"/>
  <c r="K43" i="13"/>
  <c r="K65" i="13"/>
  <c r="K86" i="13"/>
  <c r="K107" i="13"/>
  <c r="K129" i="13"/>
  <c r="K150" i="13"/>
  <c r="K171" i="13"/>
  <c r="K193" i="13"/>
  <c r="K214" i="13"/>
  <c r="K235" i="13"/>
  <c r="K257" i="13"/>
  <c r="K278" i="13"/>
  <c r="K299" i="13"/>
  <c r="K321" i="13"/>
  <c r="K342" i="13"/>
  <c r="K358" i="13"/>
  <c r="K374" i="13"/>
  <c r="K390" i="13"/>
  <c r="K400" i="13"/>
  <c r="K408" i="13"/>
  <c r="K416" i="13"/>
  <c r="K424" i="13"/>
  <c r="K431" i="13"/>
  <c r="K435" i="13"/>
  <c r="K439" i="13"/>
  <c r="K443" i="13"/>
  <c r="K447" i="13"/>
  <c r="K451" i="13"/>
  <c r="K455" i="13"/>
  <c r="K459" i="13"/>
  <c r="K463" i="13"/>
  <c r="K467" i="13"/>
  <c r="K471" i="13"/>
  <c r="K475" i="13"/>
  <c r="K479" i="13"/>
  <c r="K483" i="13"/>
  <c r="K487" i="13"/>
  <c r="K491" i="13"/>
  <c r="K495" i="13"/>
  <c r="K499" i="13"/>
  <c r="K503" i="13"/>
  <c r="K507" i="13"/>
  <c r="K511" i="13"/>
  <c r="K515" i="13"/>
  <c r="K519" i="13"/>
  <c r="K523" i="13"/>
  <c r="K527" i="13"/>
  <c r="K531" i="13"/>
  <c r="K535" i="13"/>
  <c r="K539" i="13"/>
  <c r="K543" i="13"/>
  <c r="K547" i="13"/>
  <c r="K551" i="13"/>
  <c r="K555" i="13"/>
  <c r="K559" i="13"/>
  <c r="K563" i="13"/>
  <c r="K567" i="13"/>
  <c r="K571" i="13"/>
  <c r="K575" i="13"/>
  <c r="K579" i="13"/>
  <c r="K583" i="13"/>
  <c r="K587" i="13"/>
  <c r="K591" i="13"/>
  <c r="K595" i="13"/>
  <c r="K599" i="13"/>
  <c r="K603" i="13"/>
  <c r="K607" i="13"/>
  <c r="K611" i="13"/>
  <c r="K615" i="13"/>
  <c r="K619" i="13"/>
  <c r="K623" i="13"/>
  <c r="K627" i="13"/>
  <c r="K631" i="13"/>
  <c r="K635" i="13"/>
  <c r="K639" i="13"/>
  <c r="K643" i="13"/>
  <c r="K647" i="13"/>
  <c r="K651" i="13"/>
  <c r="K655" i="13"/>
  <c r="K659" i="13"/>
  <c r="K663" i="13"/>
  <c r="K667" i="13"/>
  <c r="K671" i="13"/>
  <c r="K675" i="13"/>
  <c r="K27" i="13"/>
  <c r="K113" i="13"/>
  <c r="K198" i="13"/>
  <c r="K283" i="13"/>
  <c r="K362" i="13"/>
  <c r="K410" i="13"/>
  <c r="K436" i="13"/>
  <c r="K452" i="13"/>
  <c r="K468" i="13"/>
  <c r="K484" i="13"/>
  <c r="K500" i="13"/>
  <c r="K516" i="13"/>
  <c r="K532" i="13"/>
  <c r="K548" i="13"/>
  <c r="K564" i="13"/>
  <c r="K580" i="13"/>
  <c r="K596" i="13"/>
  <c r="K612" i="13"/>
  <c r="K628" i="13"/>
  <c r="K644" i="13"/>
  <c r="K660" i="13"/>
  <c r="K676" i="13"/>
  <c r="K684" i="13"/>
  <c r="K692" i="13"/>
  <c r="K700" i="13"/>
  <c r="K705" i="13"/>
  <c r="K709" i="13"/>
  <c r="K713" i="13"/>
  <c r="K717" i="13"/>
  <c r="K721" i="13"/>
  <c r="K725" i="13"/>
  <c r="K729" i="13"/>
  <c r="K733" i="13"/>
  <c r="K737" i="13"/>
  <c r="K741" i="13"/>
  <c r="K745" i="13"/>
  <c r="K749" i="13"/>
  <c r="K753" i="13"/>
  <c r="K757" i="13"/>
  <c r="K761" i="13"/>
  <c r="K765" i="13"/>
  <c r="K769" i="13"/>
  <c r="K773" i="13"/>
  <c r="K777" i="13"/>
  <c r="K781" i="13"/>
  <c r="K785" i="13"/>
  <c r="K789" i="13"/>
  <c r="K793" i="13"/>
  <c r="K797" i="13"/>
  <c r="K801" i="13"/>
  <c r="K805" i="13"/>
  <c r="K809" i="13"/>
  <c r="K813" i="13"/>
  <c r="K817" i="13"/>
  <c r="K821" i="13"/>
  <c r="K825" i="13"/>
  <c r="K829" i="13"/>
  <c r="K833" i="13"/>
  <c r="K837" i="13"/>
  <c r="K841" i="13"/>
  <c r="K845" i="13"/>
  <c r="K849" i="13"/>
  <c r="K853" i="13"/>
  <c r="K857" i="13"/>
  <c r="K861" i="13"/>
  <c r="K865" i="13"/>
  <c r="K869" i="13"/>
  <c r="K873" i="13"/>
  <c r="K877" i="13"/>
  <c r="K881" i="13"/>
  <c r="K885" i="13"/>
  <c r="K889" i="13"/>
  <c r="K893" i="13"/>
  <c r="K897" i="13"/>
  <c r="K901" i="13"/>
  <c r="K905" i="13"/>
  <c r="K909" i="13"/>
  <c r="K913" i="13"/>
  <c r="K917" i="13"/>
  <c r="K921" i="13"/>
  <c r="K925" i="13"/>
  <c r="K929" i="13"/>
  <c r="K933" i="13"/>
  <c r="K937" i="13"/>
  <c r="K941" i="13"/>
  <c r="K945" i="13"/>
  <c r="K949" i="13"/>
  <c r="K953" i="13"/>
  <c r="K957" i="13"/>
  <c r="K961" i="13"/>
  <c r="K965" i="13"/>
  <c r="K969" i="13"/>
  <c r="K973" i="13"/>
  <c r="K977" i="13"/>
  <c r="K981" i="13"/>
  <c r="K985" i="13"/>
  <c r="K989" i="13"/>
  <c r="K993" i="13"/>
  <c r="K997" i="13"/>
  <c r="K1001" i="13"/>
  <c r="K1005" i="13"/>
  <c r="K1009" i="13"/>
  <c r="K1013" i="13"/>
  <c r="K1017" i="13"/>
  <c r="K1021" i="13"/>
  <c r="K1025" i="13"/>
  <c r="K1029" i="13"/>
  <c r="K1033" i="13"/>
  <c r="K1037" i="13"/>
  <c r="K1041" i="13"/>
  <c r="K1045" i="13"/>
  <c r="K1049" i="13"/>
  <c r="K1053" i="13"/>
  <c r="K1057" i="13"/>
  <c r="K1061" i="13"/>
  <c r="K1065" i="13"/>
  <c r="K1069" i="13"/>
  <c r="K1073" i="13"/>
  <c r="K1077" i="13"/>
  <c r="K1081" i="13"/>
  <c r="K1085" i="13"/>
  <c r="K1089" i="13"/>
  <c r="K1093" i="13"/>
  <c r="K1097" i="13"/>
  <c r="K1101" i="13"/>
  <c r="K1105" i="13"/>
  <c r="K1109" i="13"/>
  <c r="K1113" i="13"/>
  <c r="K1117" i="13"/>
  <c r="K1121" i="13"/>
  <c r="K1125" i="13"/>
  <c r="K1129" i="13"/>
  <c r="K1133" i="13"/>
  <c r="K1137" i="13"/>
  <c r="K1141" i="13"/>
  <c r="K1145" i="13"/>
  <c r="K1149" i="13"/>
  <c r="K1153" i="13"/>
  <c r="K1157" i="13"/>
  <c r="K1161" i="13"/>
  <c r="K1165" i="13"/>
  <c r="K1169" i="13"/>
  <c r="K1173" i="13"/>
  <c r="K1177" i="13"/>
  <c r="K1181" i="13"/>
  <c r="K1185" i="13"/>
  <c r="K1189" i="13"/>
  <c r="K1193" i="13"/>
  <c r="K1197" i="13"/>
  <c r="K1201" i="13"/>
  <c r="K1205" i="13"/>
  <c r="K1209" i="13"/>
  <c r="K1213" i="13"/>
  <c r="K1217" i="13"/>
  <c r="K1221" i="13"/>
  <c r="K1225" i="13"/>
  <c r="K1229" i="13"/>
  <c r="K1233" i="13"/>
  <c r="K1237" i="13"/>
  <c r="K49" i="13"/>
  <c r="K134" i="13"/>
  <c r="K219" i="13"/>
  <c r="K305" i="13"/>
  <c r="K378" i="13"/>
  <c r="K418" i="13"/>
  <c r="K440" i="13"/>
  <c r="K456" i="13"/>
  <c r="K472" i="13"/>
  <c r="K488" i="13"/>
  <c r="K504" i="13"/>
  <c r="K520" i="13"/>
  <c r="K536" i="13"/>
  <c r="K552" i="13"/>
  <c r="K568" i="13"/>
  <c r="K584" i="13"/>
  <c r="K600" i="13"/>
  <c r="K616" i="13"/>
  <c r="K632" i="13"/>
  <c r="K648" i="13"/>
  <c r="K664" i="13"/>
  <c r="K679" i="13"/>
  <c r="K687" i="13"/>
  <c r="K695" i="13"/>
  <c r="K701" i="13"/>
  <c r="K706" i="13"/>
  <c r="K710" i="13"/>
  <c r="K714" i="13"/>
  <c r="K718" i="13"/>
  <c r="K722" i="13"/>
  <c r="K726" i="13"/>
  <c r="K730" i="13"/>
  <c r="K734" i="13"/>
  <c r="K738" i="13"/>
  <c r="K742" i="13"/>
  <c r="K746" i="13"/>
  <c r="K750" i="13"/>
  <c r="K754" i="13"/>
  <c r="K758" i="13"/>
  <c r="K762" i="13"/>
  <c r="K766" i="13"/>
  <c r="K770" i="13"/>
  <c r="K774" i="13"/>
  <c r="K778" i="13"/>
  <c r="K782" i="13"/>
  <c r="K786" i="13"/>
  <c r="K790" i="13"/>
  <c r="K794" i="13"/>
  <c r="K798" i="13"/>
  <c r="K802" i="13"/>
  <c r="K806" i="13"/>
  <c r="K810" i="13"/>
  <c r="K814" i="13"/>
  <c r="K818" i="13"/>
  <c r="K822" i="13"/>
  <c r="K826" i="13"/>
  <c r="K830" i="13"/>
  <c r="K834" i="13"/>
  <c r="K838" i="13"/>
  <c r="K842" i="13"/>
  <c r="K846" i="13"/>
  <c r="K850" i="13"/>
  <c r="K854" i="13"/>
  <c r="K858" i="13"/>
  <c r="K862" i="13"/>
  <c r="K866" i="13"/>
  <c r="K870" i="13"/>
  <c r="K874" i="13"/>
  <c r="K878" i="13"/>
  <c r="K882" i="13"/>
  <c r="K886" i="13"/>
  <c r="K890" i="13"/>
  <c r="K894" i="13"/>
  <c r="K898" i="13"/>
  <c r="K902" i="13"/>
  <c r="K906" i="13"/>
  <c r="K910" i="13"/>
  <c r="K914" i="13"/>
  <c r="K918" i="13"/>
  <c r="K922" i="13"/>
  <c r="K926" i="13"/>
  <c r="K930" i="13"/>
  <c r="K934" i="13"/>
  <c r="K938" i="13"/>
  <c r="K942" i="13"/>
  <c r="K946" i="13"/>
  <c r="K950" i="13"/>
  <c r="K954" i="13"/>
  <c r="K958" i="13"/>
  <c r="K962" i="13"/>
  <c r="K966" i="13"/>
  <c r="K970" i="13"/>
  <c r="K974" i="13"/>
  <c r="K978" i="13"/>
  <c r="K982" i="13"/>
  <c r="K986" i="13"/>
  <c r="K990" i="13"/>
  <c r="K994" i="13"/>
  <c r="K998" i="13"/>
  <c r="K1002" i="13"/>
  <c r="K1006" i="13"/>
  <c r="K1010" i="13"/>
  <c r="K1014" i="13"/>
  <c r="K1018" i="13"/>
  <c r="K1022" i="13"/>
  <c r="K1026" i="13"/>
  <c r="K1030" i="13"/>
  <c r="K1034" i="13"/>
  <c r="K1038" i="13"/>
  <c r="K1042" i="13"/>
  <c r="K1046" i="13"/>
  <c r="K1050" i="13"/>
  <c r="K1054" i="13"/>
  <c r="K1058" i="13"/>
  <c r="K1062" i="13"/>
  <c r="K1066" i="13"/>
  <c r="K1070" i="13"/>
  <c r="K1074" i="13"/>
  <c r="K1078" i="13"/>
  <c r="K1082" i="13"/>
  <c r="K1086" i="13"/>
  <c r="K1090" i="13"/>
  <c r="K1094" i="13"/>
  <c r="K1098" i="13"/>
  <c r="K1102" i="13"/>
  <c r="K1106" i="13"/>
  <c r="K1110" i="13"/>
  <c r="K1114" i="13"/>
  <c r="K1118" i="13"/>
  <c r="K1122" i="13"/>
  <c r="K1126" i="13"/>
  <c r="K1130" i="13"/>
  <c r="K1134" i="13"/>
  <c r="K1138" i="13"/>
  <c r="K1142" i="13"/>
  <c r="K1146" i="13"/>
  <c r="K1150" i="13"/>
  <c r="K1154" i="13"/>
  <c r="K1158" i="13"/>
  <c r="K1162" i="13"/>
  <c r="K1166" i="13"/>
  <c r="K1170" i="13"/>
  <c r="K1174" i="13"/>
  <c r="K1178" i="13"/>
  <c r="K1182" i="13"/>
  <c r="K1186" i="13"/>
  <c r="K1190" i="13"/>
  <c r="K1194" i="13"/>
  <c r="K1198" i="13"/>
  <c r="K1202" i="13"/>
  <c r="K1206" i="13"/>
  <c r="K1210" i="13"/>
  <c r="K1214" i="13"/>
  <c r="K1218" i="13"/>
  <c r="K1222" i="13"/>
  <c r="K1226" i="13"/>
  <c r="K1230" i="13"/>
  <c r="K1234" i="13"/>
  <c r="K1238" i="13"/>
  <c r="K1242" i="13"/>
  <c r="K1246" i="13"/>
  <c r="K1250" i="13"/>
  <c r="K1254" i="13"/>
  <c r="K1258" i="13"/>
  <c r="K1262" i="13"/>
  <c r="K1266" i="13"/>
  <c r="K1270" i="13"/>
  <c r="K1274" i="13"/>
  <c r="K1278" i="13"/>
  <c r="K1282" i="13"/>
  <c r="K70" i="13"/>
  <c r="K155" i="13"/>
  <c r="K241" i="13"/>
  <c r="K326" i="13"/>
  <c r="K394" i="13"/>
  <c r="K426" i="13"/>
  <c r="K444" i="13"/>
  <c r="K460" i="13"/>
  <c r="K476" i="13"/>
  <c r="K492" i="13"/>
  <c r="K508" i="13"/>
  <c r="K524" i="13"/>
  <c r="K540" i="13"/>
  <c r="K556" i="13"/>
  <c r="K572" i="13"/>
  <c r="K588" i="13"/>
  <c r="K604" i="13"/>
  <c r="K620" i="13"/>
  <c r="K636" i="13"/>
  <c r="K652" i="13"/>
  <c r="K668" i="13"/>
  <c r="K680" i="13"/>
  <c r="K688" i="13"/>
  <c r="K696" i="13"/>
  <c r="K703" i="13"/>
  <c r="K707" i="13"/>
  <c r="K711" i="13"/>
  <c r="K715" i="13"/>
  <c r="K719" i="13"/>
  <c r="K723" i="13"/>
  <c r="K727" i="13"/>
  <c r="K731" i="13"/>
  <c r="K735" i="13"/>
  <c r="K739" i="13"/>
  <c r="K743" i="13"/>
  <c r="K747" i="13"/>
  <c r="K751" i="13"/>
  <c r="K755" i="13"/>
  <c r="K759" i="13"/>
  <c r="K763" i="13"/>
  <c r="K767" i="13"/>
  <c r="K771" i="13"/>
  <c r="K775" i="13"/>
  <c r="K779" i="13"/>
  <c r="K783" i="13"/>
  <c r="K787" i="13"/>
  <c r="K791" i="13"/>
  <c r="K795" i="13"/>
  <c r="K799" i="13"/>
  <c r="K803" i="13"/>
  <c r="K807" i="13"/>
  <c r="K811" i="13"/>
  <c r="K815" i="13"/>
  <c r="K819" i="13"/>
  <c r="K823" i="13"/>
  <c r="K827" i="13"/>
  <c r="K831" i="13"/>
  <c r="K835" i="13"/>
  <c r="K839" i="13"/>
  <c r="K843" i="13"/>
  <c r="K847" i="13"/>
  <c r="K851" i="13"/>
  <c r="K855" i="13"/>
  <c r="K859" i="13"/>
  <c r="K863" i="13"/>
  <c r="K867" i="13"/>
  <c r="K871" i="13"/>
  <c r="K875" i="13"/>
  <c r="K879" i="13"/>
  <c r="K883" i="13"/>
  <c r="K887" i="13"/>
  <c r="K891" i="13"/>
  <c r="K895" i="13"/>
  <c r="K899" i="13"/>
  <c r="K903" i="13"/>
  <c r="K907" i="13"/>
  <c r="K911" i="13"/>
  <c r="K915" i="13"/>
  <c r="K919" i="13"/>
  <c r="K923" i="13"/>
  <c r="K927" i="13"/>
  <c r="K931" i="13"/>
  <c r="K935" i="13"/>
  <c r="K939" i="13"/>
  <c r="K943" i="13"/>
  <c r="K947" i="13"/>
  <c r="K951" i="13"/>
  <c r="K955" i="13"/>
  <c r="K959" i="13"/>
  <c r="K963" i="13"/>
  <c r="K967" i="13"/>
  <c r="K971" i="13"/>
  <c r="K975" i="13"/>
  <c r="K979" i="13"/>
  <c r="K983" i="13"/>
  <c r="K987" i="13"/>
  <c r="K991" i="13"/>
  <c r="K995" i="13"/>
  <c r="K999" i="13"/>
  <c r="K1003" i="13"/>
  <c r="K1007" i="13"/>
  <c r="K1011" i="13"/>
  <c r="K1015" i="13"/>
  <c r="K1019" i="13"/>
  <c r="K1023" i="13"/>
  <c r="K1027" i="13"/>
  <c r="K1031" i="13"/>
  <c r="K1035" i="13"/>
  <c r="K1039" i="13"/>
  <c r="K1043" i="13"/>
  <c r="K1047" i="13"/>
  <c r="K1051" i="13"/>
  <c r="K1055" i="13"/>
  <c r="K1059" i="13"/>
  <c r="K1063" i="13"/>
  <c r="K1067" i="13"/>
  <c r="K1071" i="13"/>
  <c r="K1075" i="13"/>
  <c r="K1079" i="13"/>
  <c r="K1083" i="13"/>
  <c r="K1087" i="13"/>
  <c r="K1091" i="13"/>
  <c r="K1095" i="13"/>
  <c r="K1099" i="13"/>
  <c r="K1103" i="13"/>
  <c r="K1107" i="13"/>
  <c r="K1111" i="13"/>
  <c r="K1115" i="13"/>
  <c r="K1119" i="13"/>
  <c r="K1123" i="13"/>
  <c r="K1127" i="13"/>
  <c r="K1131" i="13"/>
  <c r="K1135" i="13"/>
  <c r="K1139" i="13"/>
  <c r="K1143" i="13"/>
  <c r="K1147" i="13"/>
  <c r="K1151" i="13"/>
  <c r="K1155" i="13"/>
  <c r="K1159" i="13"/>
  <c r="K1163" i="13"/>
  <c r="K1167" i="13"/>
  <c r="K1171" i="13"/>
  <c r="K1175" i="13"/>
  <c r="K1179" i="13"/>
  <c r="K1183" i="13"/>
  <c r="K1187" i="13"/>
  <c r="K1191" i="13"/>
  <c r="K1195" i="13"/>
  <c r="K1199" i="13"/>
  <c r="K1203" i="13"/>
  <c r="K1207" i="13"/>
  <c r="K1211" i="13"/>
  <c r="K1215" i="13"/>
  <c r="K1219" i="13"/>
  <c r="K1223" i="13"/>
  <c r="K1227" i="13"/>
  <c r="K1231" i="13"/>
  <c r="K1235" i="13"/>
  <c r="K1239" i="13"/>
  <c r="K1243" i="13"/>
  <c r="K1247" i="13"/>
  <c r="K1251" i="13"/>
  <c r="K1255" i="13"/>
  <c r="K1259" i="13"/>
  <c r="K1263" i="13"/>
  <c r="K1267" i="13"/>
  <c r="K1271" i="13"/>
  <c r="K1275" i="13"/>
  <c r="K1279" i="13"/>
  <c r="K1283" i="13"/>
  <c r="K91" i="13"/>
  <c r="K402" i="13"/>
  <c r="K480" i="13"/>
  <c r="K544" i="13"/>
  <c r="K608" i="13"/>
  <c r="K672" i="13"/>
  <c r="K704" i="13"/>
  <c r="K720" i="13"/>
  <c r="K736" i="13"/>
  <c r="K752" i="13"/>
  <c r="K768" i="13"/>
  <c r="K784" i="13"/>
  <c r="K800" i="13"/>
  <c r="K816" i="13"/>
  <c r="K832" i="13"/>
  <c r="K848" i="13"/>
  <c r="K864" i="13"/>
  <c r="K880" i="13"/>
  <c r="K896" i="13"/>
  <c r="K912" i="13"/>
  <c r="K928" i="13"/>
  <c r="K944" i="13"/>
  <c r="K960" i="13"/>
  <c r="K976" i="13"/>
  <c r="K992" i="13"/>
  <c r="K1008" i="13"/>
  <c r="K1024" i="13"/>
  <c r="K1040" i="13"/>
  <c r="K1056" i="13"/>
  <c r="K1072" i="13"/>
  <c r="K1088" i="13"/>
  <c r="K1104" i="13"/>
  <c r="K1120" i="13"/>
  <c r="K1136" i="13"/>
  <c r="K1152" i="13"/>
  <c r="K1168" i="13"/>
  <c r="K1184" i="13"/>
  <c r="K1200" i="13"/>
  <c r="K1216" i="13"/>
  <c r="K1232" i="13"/>
  <c r="K1244" i="13"/>
  <c r="K1252" i="13"/>
  <c r="K1260" i="13"/>
  <c r="K1268" i="13"/>
  <c r="K1276" i="13"/>
  <c r="K1284" i="13"/>
  <c r="K1288" i="13"/>
  <c r="K1292" i="13"/>
  <c r="K1296" i="13"/>
  <c r="K1300" i="13"/>
  <c r="K1304" i="13"/>
  <c r="K1308" i="13"/>
  <c r="K1312" i="13"/>
  <c r="K1316" i="13"/>
  <c r="K1320" i="13"/>
  <c r="K1324" i="13"/>
  <c r="K1328" i="13"/>
  <c r="K1332" i="13"/>
  <c r="K1336" i="13"/>
  <c r="K1340" i="13"/>
  <c r="K1344" i="13"/>
  <c r="K1348" i="13"/>
  <c r="K1352" i="13"/>
  <c r="K1356" i="13"/>
  <c r="K1360" i="13"/>
  <c r="K1364" i="13"/>
  <c r="K1368" i="13"/>
  <c r="K1372" i="13"/>
  <c r="K1376" i="13"/>
  <c r="K1380" i="13"/>
  <c r="K1384" i="13"/>
  <c r="K1388" i="13"/>
  <c r="K1392" i="13"/>
  <c r="K1396" i="13"/>
  <c r="K1400" i="13"/>
  <c r="K1404" i="13"/>
  <c r="K1408" i="13"/>
  <c r="K1412" i="13"/>
  <c r="K1416" i="13"/>
  <c r="K1420" i="13"/>
  <c r="K1424" i="13"/>
  <c r="K1428" i="13"/>
  <c r="K1432" i="13"/>
  <c r="K1436" i="13"/>
  <c r="K1440" i="13"/>
  <c r="K1444" i="13"/>
  <c r="K1448" i="13"/>
  <c r="K1452" i="13"/>
  <c r="K1456" i="13"/>
  <c r="K1460" i="13"/>
  <c r="K1464" i="13"/>
  <c r="K1468" i="13"/>
  <c r="K1472" i="13"/>
  <c r="K1476" i="13"/>
  <c r="K1480" i="13"/>
  <c r="K1484" i="13"/>
  <c r="K1488" i="13"/>
  <c r="K1492" i="13"/>
  <c r="K1496" i="13"/>
  <c r="K1500" i="13"/>
  <c r="K1504" i="13"/>
  <c r="K1508" i="13"/>
  <c r="K1512" i="13"/>
  <c r="K1516" i="13"/>
  <c r="K1520" i="13"/>
  <c r="K1524" i="13"/>
  <c r="K1528" i="13"/>
  <c r="K1532" i="13"/>
  <c r="K1536" i="13"/>
  <c r="K1540" i="13"/>
  <c r="K1544" i="13"/>
  <c r="K1548" i="13"/>
  <c r="K1552" i="13"/>
  <c r="K1556" i="13"/>
  <c r="K1560" i="13"/>
  <c r="K1564" i="13"/>
  <c r="K1568" i="13"/>
  <c r="K1572" i="13"/>
  <c r="K1576" i="13"/>
  <c r="K1580" i="13"/>
  <c r="K1584" i="13"/>
  <c r="K1588" i="13"/>
  <c r="K1592" i="13"/>
  <c r="K1596" i="13"/>
  <c r="K1600" i="13"/>
  <c r="K1604" i="13"/>
  <c r="K1608" i="13"/>
  <c r="K1612" i="13"/>
  <c r="K1616" i="13"/>
  <c r="K1620" i="13"/>
  <c r="K1624" i="13"/>
  <c r="K1628" i="13"/>
  <c r="K1632" i="13"/>
  <c r="K1636" i="13"/>
  <c r="K1640" i="13"/>
  <c r="K1644" i="13"/>
  <c r="K1648" i="13"/>
  <c r="K1652" i="13"/>
  <c r="K1656" i="13"/>
  <c r="K1660" i="13"/>
  <c r="K1664" i="13"/>
  <c r="K1668" i="13"/>
  <c r="K1672" i="13"/>
  <c r="K1676" i="13"/>
  <c r="K1680" i="13"/>
  <c r="K1684" i="13"/>
  <c r="K1688" i="13"/>
  <c r="K1692" i="13"/>
  <c r="K1696" i="13"/>
  <c r="K1700" i="13"/>
  <c r="K1704" i="13"/>
  <c r="K1708" i="13"/>
  <c r="K1712" i="13"/>
  <c r="K1716" i="13"/>
  <c r="K1720" i="13"/>
  <c r="K1724" i="13"/>
  <c r="K1728" i="13"/>
  <c r="K1732" i="13"/>
  <c r="K1736" i="13"/>
  <c r="K1740" i="13"/>
  <c r="K1744" i="13"/>
  <c r="K1748" i="13"/>
  <c r="K1752" i="13"/>
  <c r="K1756" i="13"/>
  <c r="K1760" i="13"/>
  <c r="K1764" i="13"/>
  <c r="K1768" i="13"/>
  <c r="K1772" i="13"/>
  <c r="K1776" i="13"/>
  <c r="K1780" i="13"/>
  <c r="K177" i="13"/>
  <c r="K432" i="13"/>
  <c r="K496" i="13"/>
  <c r="K560" i="13"/>
  <c r="K624" i="13"/>
  <c r="K683" i="13"/>
  <c r="K708" i="13"/>
  <c r="K724" i="13"/>
  <c r="K740" i="13"/>
  <c r="K756" i="13"/>
  <c r="K772" i="13"/>
  <c r="K788" i="13"/>
  <c r="K804" i="13"/>
  <c r="K820" i="13"/>
  <c r="K836" i="13"/>
  <c r="K852" i="13"/>
  <c r="K868" i="13"/>
  <c r="K884" i="13"/>
  <c r="K900" i="13"/>
  <c r="K916" i="13"/>
  <c r="K932" i="13"/>
  <c r="K948" i="13"/>
  <c r="K964" i="13"/>
  <c r="K980" i="13"/>
  <c r="K996" i="13"/>
  <c r="K1012" i="13"/>
  <c r="K1028" i="13"/>
  <c r="K1044" i="13"/>
  <c r="K262" i="13"/>
  <c r="K448" i="13"/>
  <c r="K512" i="13"/>
  <c r="K576" i="13"/>
  <c r="K640" i="13"/>
  <c r="K691" i="13"/>
  <c r="K712" i="13"/>
  <c r="K728" i="13"/>
  <c r="K744" i="13"/>
  <c r="K760" i="13"/>
  <c r="K776" i="13"/>
  <c r="K792" i="13"/>
  <c r="K808" i="13"/>
  <c r="K824" i="13"/>
  <c r="K840" i="13"/>
  <c r="K856" i="13"/>
  <c r="K872" i="13"/>
  <c r="K888" i="13"/>
  <c r="K904" i="13"/>
  <c r="K920" i="13"/>
  <c r="K936" i="13"/>
  <c r="K952" i="13"/>
  <c r="K968" i="13"/>
  <c r="K984" i="13"/>
  <c r="K1000" i="13"/>
  <c r="K1016" i="13"/>
  <c r="K1032" i="13"/>
  <c r="K1048" i="13"/>
  <c r="K1064" i="13"/>
  <c r="K1080" i="13"/>
  <c r="K1096" i="13"/>
  <c r="K1112" i="13"/>
  <c r="K1128" i="13"/>
  <c r="K1144" i="13"/>
  <c r="K1160" i="13"/>
  <c r="K1176" i="13"/>
  <c r="K1192" i="13"/>
  <c r="K1208" i="13"/>
  <c r="K1224" i="13"/>
  <c r="K1240" i="13"/>
  <c r="K1248" i="13"/>
  <c r="K1256" i="13"/>
  <c r="K1264" i="13"/>
  <c r="K1272" i="13"/>
  <c r="K1280" i="13"/>
  <c r="K1286" i="13"/>
  <c r="K1290" i="13"/>
  <c r="K1294" i="13"/>
  <c r="K1298" i="13"/>
  <c r="K1302" i="13"/>
  <c r="K346" i="13"/>
  <c r="K656" i="13"/>
  <c r="K748" i="13"/>
  <c r="K812" i="13"/>
  <c r="K876" i="13"/>
  <c r="K940" i="13"/>
  <c r="K1004" i="13"/>
  <c r="K1060" i="13"/>
  <c r="K1092" i="13"/>
  <c r="K1124" i="13"/>
  <c r="K1156" i="13"/>
  <c r="K1188" i="13"/>
  <c r="K1220" i="13"/>
  <c r="K1245" i="13"/>
  <c r="K1261" i="13"/>
  <c r="K1277" i="13"/>
  <c r="K1289" i="13"/>
  <c r="K1297" i="13"/>
  <c r="K1305" i="13"/>
  <c r="K1310" i="13"/>
  <c r="K1315" i="13"/>
  <c r="K1321" i="13"/>
  <c r="K1326" i="13"/>
  <c r="K1331" i="13"/>
  <c r="K1337" i="13"/>
  <c r="K1342" i="13"/>
  <c r="K1347" i="13"/>
  <c r="K1353" i="13"/>
  <c r="K1358" i="13"/>
  <c r="K1363" i="13"/>
  <c r="K1369" i="13"/>
  <c r="K1374" i="13"/>
  <c r="K1379" i="13"/>
  <c r="K1385" i="13"/>
  <c r="K1390" i="13"/>
  <c r="K1395" i="13"/>
  <c r="K1401" i="13"/>
  <c r="K1406" i="13"/>
  <c r="K1411" i="13"/>
  <c r="K1417" i="13"/>
  <c r="K1422" i="13"/>
  <c r="K1427" i="13"/>
  <c r="K1433" i="13"/>
  <c r="K1438" i="13"/>
  <c r="K1443" i="13"/>
  <c r="K1449" i="13"/>
  <c r="K1454" i="13"/>
  <c r="K1459" i="13"/>
  <c r="K1465" i="13"/>
  <c r="K1470" i="13"/>
  <c r="K1475" i="13"/>
  <c r="K1481" i="13"/>
  <c r="K1486" i="13"/>
  <c r="K1491" i="13"/>
  <c r="K1497" i="13"/>
  <c r="K1502" i="13"/>
  <c r="K1507" i="13"/>
  <c r="K1513" i="13"/>
  <c r="K1518" i="13"/>
  <c r="K1523" i="13"/>
  <c r="K1529" i="13"/>
  <c r="K1534" i="13"/>
  <c r="K1539" i="13"/>
  <c r="K1545" i="13"/>
  <c r="K1550" i="13"/>
  <c r="K1555" i="13"/>
  <c r="K1561" i="13"/>
  <c r="K1566" i="13"/>
  <c r="K1571" i="13"/>
  <c r="K1577" i="13"/>
  <c r="K464" i="13"/>
  <c r="K699" i="13"/>
  <c r="K764" i="13"/>
  <c r="K828" i="13"/>
  <c r="K892" i="13"/>
  <c r="K956" i="13"/>
  <c r="K1020" i="13"/>
  <c r="K1068" i="13"/>
  <c r="K1100" i="13"/>
  <c r="K1132" i="13"/>
  <c r="K1164" i="13"/>
  <c r="K1196" i="13"/>
  <c r="K1228" i="13"/>
  <c r="K1249" i="13"/>
  <c r="K1265" i="13"/>
  <c r="K1281" i="13"/>
  <c r="K1291" i="13"/>
  <c r="K1299" i="13"/>
  <c r="K1306" i="13"/>
  <c r="K1311" i="13"/>
  <c r="K1317" i="13"/>
  <c r="K1322" i="13"/>
  <c r="K1327" i="13"/>
  <c r="K1333" i="13"/>
  <c r="K1338" i="13"/>
  <c r="K1343" i="13"/>
  <c r="K1349" i="13"/>
  <c r="K1354" i="13"/>
  <c r="K1359" i="13"/>
  <c r="K1365" i="13"/>
  <c r="K1370" i="13"/>
  <c r="K1375" i="13"/>
  <c r="K1381" i="13"/>
  <c r="K1386" i="13"/>
  <c r="K1391" i="13"/>
  <c r="K1397" i="13"/>
  <c r="K1402" i="13"/>
  <c r="K1407" i="13"/>
  <c r="K1413" i="13"/>
  <c r="K1418" i="13"/>
  <c r="K1423" i="13"/>
  <c r="K1429" i="13"/>
  <c r="K1434" i="13"/>
  <c r="K1439" i="13"/>
  <c r="K1445" i="13"/>
  <c r="K1450" i="13"/>
  <c r="K1455" i="13"/>
  <c r="K1461" i="13"/>
  <c r="K1466" i="13"/>
  <c r="K1471" i="13"/>
  <c r="K1477" i="13"/>
  <c r="K1482" i="13"/>
  <c r="K1487" i="13"/>
  <c r="K1493" i="13"/>
  <c r="K1498" i="13"/>
  <c r="K1503" i="13"/>
  <c r="K1509" i="13"/>
  <c r="K1514" i="13"/>
  <c r="K1519" i="13"/>
  <c r="K1525" i="13"/>
  <c r="K1530" i="13"/>
  <c r="K1535" i="13"/>
  <c r="K1541" i="13"/>
  <c r="K1546" i="13"/>
  <c r="K1551" i="13"/>
  <c r="K1557" i="13"/>
  <c r="K1562" i="13"/>
  <c r="K1567" i="13"/>
  <c r="K1573" i="13"/>
  <c r="K1578" i="13"/>
  <c r="K1583" i="13"/>
  <c r="K1589" i="13"/>
  <c r="K1594" i="13"/>
  <c r="K1599" i="13"/>
  <c r="K1605" i="13"/>
  <c r="K1610" i="13"/>
  <c r="K1615" i="13"/>
  <c r="K1621" i="13"/>
  <c r="K1626" i="13"/>
  <c r="K1631" i="13"/>
  <c r="K1637" i="13"/>
  <c r="K1642" i="13"/>
  <c r="K1647" i="13"/>
  <c r="K1653" i="13"/>
  <c r="K1658" i="13"/>
  <c r="K1663" i="13"/>
  <c r="K1669" i="13"/>
  <c r="K1674" i="13"/>
  <c r="K1679" i="13"/>
  <c r="K1685" i="13"/>
  <c r="K1690" i="13"/>
  <c r="K1695" i="13"/>
  <c r="K1701" i="13"/>
  <c r="K1706" i="13"/>
  <c r="K1711" i="13"/>
  <c r="K1717" i="13"/>
  <c r="K1722" i="13"/>
  <c r="K1727" i="13"/>
  <c r="K1733" i="13"/>
  <c r="K1738" i="13"/>
  <c r="K1743" i="13"/>
  <c r="K1749" i="13"/>
  <c r="K1754" i="13"/>
  <c r="K1759" i="13"/>
  <c r="K1765" i="13"/>
  <c r="K1770" i="13"/>
  <c r="K1775" i="13"/>
  <c r="K1781" i="13"/>
  <c r="K1785" i="13"/>
  <c r="K1789" i="13"/>
  <c r="K1793" i="13"/>
  <c r="K1797" i="13"/>
  <c r="K1801" i="13"/>
  <c r="K1805" i="13"/>
  <c r="K1809" i="13"/>
  <c r="K1813" i="13"/>
  <c r="K1817" i="13"/>
  <c r="K1821" i="13"/>
  <c r="K1825" i="13"/>
  <c r="K1829" i="13"/>
  <c r="K1833" i="13"/>
  <c r="K1837" i="13"/>
  <c r="K1841" i="13"/>
  <c r="K1845" i="13"/>
  <c r="K1849" i="13"/>
  <c r="K1853" i="13"/>
  <c r="K1857" i="13"/>
  <c r="K1861" i="13"/>
  <c r="K1865" i="13"/>
  <c r="K1869" i="13"/>
  <c r="K1873" i="13"/>
  <c r="K1877" i="13"/>
  <c r="K1881" i="13"/>
  <c r="K1885" i="13"/>
  <c r="K1889" i="13"/>
  <c r="K1893" i="13"/>
  <c r="K1897" i="13"/>
  <c r="K1901" i="13"/>
  <c r="K1905" i="13"/>
  <c r="K1909" i="13"/>
  <c r="K1913" i="13"/>
  <c r="K1917" i="13"/>
  <c r="K1921" i="13"/>
  <c r="K1925" i="13"/>
  <c r="K1929" i="13"/>
  <c r="K1933" i="13"/>
  <c r="K1937" i="13"/>
  <c r="K1941" i="13"/>
  <c r="K1945" i="13"/>
  <c r="K1949" i="13"/>
  <c r="K1953" i="13"/>
  <c r="K1957" i="13"/>
  <c r="K1961" i="13"/>
  <c r="K1965" i="13"/>
  <c r="K1969" i="13"/>
  <c r="K1973" i="13"/>
  <c r="K1977" i="13"/>
  <c r="K1981" i="13"/>
  <c r="K1985" i="13"/>
  <c r="K1989" i="13"/>
  <c r="K1993" i="13"/>
  <c r="K1997" i="13"/>
  <c r="K2001" i="13"/>
  <c r="K2005" i="13"/>
  <c r="K2009" i="13"/>
  <c r="K2013" i="13"/>
  <c r="K2017" i="13"/>
  <c r="K2021" i="13"/>
  <c r="K2025" i="13"/>
  <c r="K2029" i="13"/>
  <c r="K528" i="13"/>
  <c r="K780" i="13"/>
  <c r="K908" i="13"/>
  <c r="K1036" i="13"/>
  <c r="K1108" i="13"/>
  <c r="K1172" i="13"/>
  <c r="K1236" i="13"/>
  <c r="K1269" i="13"/>
  <c r="K1293" i="13"/>
  <c r="K1307" i="13"/>
  <c r="K1318" i="13"/>
  <c r="K1329" i="13"/>
  <c r="K1339" i="13"/>
  <c r="K1350" i="13"/>
  <c r="K1361" i="13"/>
  <c r="K1371" i="13"/>
  <c r="K1382" i="13"/>
  <c r="K1393" i="13"/>
  <c r="K1403" i="13"/>
  <c r="K1414" i="13"/>
  <c r="K1425" i="13"/>
  <c r="K1435" i="13"/>
  <c r="K1446" i="13"/>
  <c r="K1457" i="13"/>
  <c r="K1467" i="13"/>
  <c r="K1478" i="13"/>
  <c r="K1489" i="13"/>
  <c r="K1499" i="13"/>
  <c r="K1510" i="13"/>
  <c r="K1521" i="13"/>
  <c r="K1531" i="13"/>
  <c r="K1542" i="13"/>
  <c r="K1553" i="13"/>
  <c r="K1563" i="13"/>
  <c r="K1574" i="13"/>
  <c r="K1582" i="13"/>
  <c r="K1590" i="13"/>
  <c r="K1597" i="13"/>
  <c r="K1603" i="13"/>
  <c r="K1611" i="13"/>
  <c r="K1618" i="13"/>
  <c r="K1625" i="13"/>
  <c r="K1633" i="13"/>
  <c r="K1639" i="13"/>
  <c r="K1646" i="13"/>
  <c r="K1654" i="13"/>
  <c r="K1661" i="13"/>
  <c r="K1667" i="13"/>
  <c r="K1675" i="13"/>
  <c r="K1682" i="13"/>
  <c r="K1689" i="13"/>
  <c r="K1697" i="13"/>
  <c r="K1703" i="13"/>
  <c r="K1710" i="13"/>
  <c r="K1718" i="13"/>
  <c r="K1725" i="13"/>
  <c r="K1731" i="13"/>
  <c r="K1739" i="13"/>
  <c r="K1746" i="13"/>
  <c r="K1753" i="13"/>
  <c r="K1761" i="13"/>
  <c r="K1767" i="13"/>
  <c r="K1774" i="13"/>
  <c r="K1782" i="13"/>
  <c r="K1787" i="13"/>
  <c r="K1792" i="13"/>
  <c r="K1798" i="13"/>
  <c r="K1803" i="13"/>
  <c r="K1808" i="13"/>
  <c r="K1814" i="13"/>
  <c r="K1819" i="13"/>
  <c r="K1824" i="13"/>
  <c r="K1830" i="13"/>
  <c r="K1835" i="13"/>
  <c r="K1840" i="13"/>
  <c r="K1846" i="13"/>
  <c r="K1851" i="13"/>
  <c r="K1856" i="13"/>
  <c r="K1862" i="13"/>
  <c r="K1867" i="13"/>
  <c r="K1872" i="13"/>
  <c r="K1878" i="13"/>
  <c r="K1883" i="13"/>
  <c r="K1888" i="13"/>
  <c r="K1894" i="13"/>
  <c r="K1899" i="13"/>
  <c r="K1904" i="13"/>
  <c r="K1910" i="13"/>
  <c r="K1915" i="13"/>
  <c r="K1920" i="13"/>
  <c r="K1926" i="13"/>
  <c r="K1931" i="13"/>
  <c r="K1936" i="13"/>
  <c r="K1942" i="13"/>
  <c r="K1947" i="13"/>
  <c r="K1952" i="13"/>
  <c r="K1958" i="13"/>
  <c r="K1963" i="13"/>
  <c r="K1968" i="13"/>
  <c r="K1974" i="13"/>
  <c r="K1979" i="13"/>
  <c r="K1984" i="13"/>
  <c r="K1990" i="13"/>
  <c r="K1995" i="13"/>
  <c r="K2000" i="13"/>
  <c r="K2006" i="13"/>
  <c r="K2011" i="13"/>
  <c r="K2016" i="13"/>
  <c r="K2022" i="13"/>
  <c r="K2027" i="13"/>
  <c r="K2032" i="13"/>
  <c r="K2036" i="13"/>
  <c r="K2040" i="13"/>
  <c r="K2044" i="13"/>
  <c r="K2048" i="13"/>
  <c r="K2052" i="13"/>
  <c r="K2056" i="13"/>
  <c r="K2060" i="13"/>
  <c r="K2064" i="13"/>
  <c r="K2068" i="13"/>
  <c r="K2072" i="13"/>
  <c r="K2076" i="13"/>
  <c r="K2080" i="13"/>
  <c r="K2084" i="13"/>
  <c r="K2088" i="13"/>
  <c r="K2092" i="13"/>
  <c r="K2096" i="13"/>
  <c r="K2100" i="13"/>
  <c r="K2104" i="13"/>
  <c r="K2108" i="13"/>
  <c r="K2112" i="13"/>
  <c r="K2116" i="13"/>
  <c r="K2120" i="13"/>
  <c r="K2124" i="13"/>
  <c r="K2128" i="13"/>
  <c r="K2132" i="13"/>
  <c r="K2136" i="13"/>
  <c r="K2140" i="13"/>
  <c r="K2144" i="13"/>
  <c r="K2148" i="13"/>
  <c r="K2152" i="13"/>
  <c r="K2156" i="13"/>
  <c r="K2160" i="13"/>
  <c r="K2164" i="13"/>
  <c r="K2168" i="13"/>
  <c r="K2172" i="13"/>
  <c r="K2176" i="13"/>
  <c r="K2180" i="13"/>
  <c r="K2184" i="13"/>
  <c r="K2188" i="13"/>
  <c r="K2192" i="13"/>
  <c r="K2196" i="13"/>
  <c r="K2200" i="13"/>
  <c r="K2204" i="13"/>
  <c r="K2208" i="13"/>
  <c r="K2212" i="13"/>
  <c r="K2216" i="13"/>
  <c r="K2220" i="13"/>
  <c r="K2224" i="13"/>
  <c r="K2228" i="13"/>
  <c r="K2232" i="13"/>
  <c r="K2236" i="13"/>
  <c r="K2240" i="13"/>
  <c r="K2244" i="13"/>
  <c r="K2248" i="13"/>
  <c r="K2252" i="13"/>
  <c r="K2256" i="13"/>
  <c r="K2260" i="13"/>
  <c r="K2264" i="13"/>
  <c r="K2268" i="13"/>
  <c r="K2272" i="13"/>
  <c r="K2276" i="13"/>
  <c r="K2280" i="13"/>
  <c r="K2284" i="13"/>
  <c r="K2288" i="13"/>
  <c r="K2292" i="13"/>
  <c r="K2296" i="13"/>
  <c r="K2300" i="13"/>
  <c r="K2304" i="13"/>
  <c r="K2308" i="13"/>
  <c r="K2312" i="13"/>
  <c r="K2316" i="13"/>
  <c r="K2320" i="13"/>
  <c r="K2324" i="13"/>
  <c r="K2328" i="13"/>
  <c r="K2332" i="13"/>
  <c r="K2336" i="13"/>
  <c r="K2340" i="13"/>
  <c r="K2344" i="13"/>
  <c r="K2348" i="13"/>
  <c r="K2352" i="13"/>
  <c r="K2356" i="13"/>
  <c r="K2360" i="13"/>
  <c r="K2364" i="13"/>
  <c r="K2368" i="13"/>
  <c r="K2372" i="13"/>
  <c r="K2376" i="13"/>
  <c r="K2380" i="13"/>
  <c r="K2384" i="13"/>
  <c r="K2388" i="13"/>
  <c r="K2392" i="13"/>
  <c r="K2396" i="13"/>
  <c r="K2400" i="13"/>
  <c r="K2404" i="13"/>
  <c r="K2408" i="13"/>
  <c r="K2412" i="13"/>
  <c r="K2416" i="13"/>
  <c r="K2420" i="13"/>
  <c r="K2424" i="13"/>
  <c r="K2428" i="13"/>
  <c r="K2432" i="13"/>
  <c r="K2436" i="13"/>
  <c r="K2440" i="13"/>
  <c r="K2444" i="13"/>
  <c r="K2448" i="13"/>
  <c r="K2452" i="13"/>
  <c r="K2456" i="13"/>
  <c r="K2460" i="13"/>
  <c r="K2464" i="13"/>
  <c r="K2468" i="13"/>
  <c r="K2472" i="13"/>
  <c r="K2476" i="13"/>
  <c r="K2480" i="13"/>
  <c r="K2484" i="13"/>
  <c r="K2488" i="13"/>
  <c r="K2492" i="13"/>
  <c r="K2496" i="13"/>
  <c r="K2500" i="13"/>
  <c r="K2504" i="13"/>
  <c r="K2508" i="13"/>
  <c r="K2512" i="13"/>
  <c r="K2516" i="13"/>
  <c r="K2520" i="13"/>
  <c r="K2524" i="13"/>
  <c r="K2528" i="13"/>
  <c r="K2532" i="13"/>
  <c r="K2536" i="13"/>
  <c r="K2540" i="13"/>
  <c r="K2544" i="13"/>
  <c r="K2548" i="13"/>
  <c r="K2552" i="13"/>
  <c r="K2556" i="13"/>
  <c r="K2560" i="13"/>
  <c r="K2564" i="13"/>
  <c r="K2568" i="13"/>
  <c r="K2572" i="13"/>
  <c r="K2576" i="13"/>
  <c r="K2580" i="13"/>
  <c r="K2584" i="13"/>
  <c r="K2588" i="13"/>
  <c r="K2592" i="13"/>
  <c r="K2596" i="13"/>
  <c r="K2600" i="13"/>
  <c r="K2604" i="13"/>
  <c r="K2608" i="13"/>
  <c r="K2612" i="13"/>
  <c r="K2616" i="13"/>
  <c r="K2620" i="13"/>
  <c r="K2624" i="13"/>
  <c r="K2628" i="13"/>
  <c r="K2632" i="13"/>
  <c r="K2636" i="13"/>
  <c r="K2640" i="13"/>
  <c r="K2644" i="13"/>
  <c r="K2648" i="13"/>
  <c r="K2652" i="13"/>
  <c r="K2656" i="13"/>
  <c r="K2660" i="13"/>
  <c r="K2664" i="13"/>
  <c r="K2668" i="13"/>
  <c r="K2672" i="13"/>
  <c r="K2676" i="13"/>
  <c r="K2680" i="13"/>
  <c r="K2684" i="13"/>
  <c r="K2688" i="13"/>
  <c r="K2692" i="13"/>
  <c r="K2696" i="13"/>
  <c r="K2700" i="13"/>
  <c r="K2704" i="13"/>
  <c r="K2708" i="13"/>
  <c r="K2712" i="13"/>
  <c r="K2716" i="13"/>
  <c r="K2720" i="13"/>
  <c r="K2724" i="13"/>
  <c r="K2728" i="13"/>
  <c r="K2732" i="13"/>
  <c r="K2736" i="13"/>
  <c r="K2740" i="13"/>
  <c r="K2744" i="13"/>
  <c r="K2748" i="13"/>
  <c r="K2752" i="13"/>
  <c r="K2756" i="13"/>
  <c r="K2760" i="13"/>
  <c r="K2764" i="13"/>
  <c r="K2768" i="13"/>
  <c r="K2772" i="13"/>
  <c r="K2776" i="13"/>
  <c r="K2780" i="13"/>
  <c r="K2784" i="13"/>
  <c r="K2788" i="13"/>
  <c r="K2792" i="13"/>
  <c r="K2796" i="13"/>
  <c r="K2800" i="13"/>
  <c r="K2804" i="13"/>
  <c r="K2808" i="13"/>
  <c r="K2812" i="13"/>
  <c r="K2816" i="13"/>
  <c r="K2820" i="13"/>
  <c r="K2824" i="13"/>
  <c r="K2828" i="13"/>
  <c r="K2832" i="13"/>
  <c r="K2836" i="13"/>
  <c r="K2840" i="13"/>
  <c r="K2844" i="13"/>
  <c r="K2848" i="13"/>
  <c r="K2852" i="13"/>
  <c r="K2856" i="13"/>
  <c r="K2860" i="13"/>
  <c r="K2864" i="13"/>
  <c r="K2868" i="13"/>
  <c r="K2872" i="13"/>
  <c r="K1939" i="13"/>
  <c r="K2024" i="13"/>
  <c r="K2038" i="13"/>
  <c r="K2050" i="13"/>
  <c r="K2062" i="13"/>
  <c r="K2074" i="13"/>
  <c r="K2090" i="13"/>
  <c r="K2102" i="13"/>
  <c r="K2114" i="13"/>
  <c r="K2126" i="13"/>
  <c r="K2138" i="13"/>
  <c r="K2146" i="13"/>
  <c r="K2162" i="13"/>
  <c r="K2178" i="13"/>
  <c r="K2190" i="13"/>
  <c r="K2202" i="13"/>
  <c r="K592" i="13"/>
  <c r="K796" i="13"/>
  <c r="K924" i="13"/>
  <c r="K1052" i="13"/>
  <c r="K1116" i="13"/>
  <c r="K1180" i="13"/>
  <c r="K1241" i="13"/>
  <c r="K1273" i="13"/>
  <c r="K1295" i="13"/>
  <c r="K1309" i="13"/>
  <c r="K1319" i="13"/>
  <c r="K1330" i="13"/>
  <c r="K1341" i="13"/>
  <c r="K1351" i="13"/>
  <c r="K1362" i="13"/>
  <c r="K1373" i="13"/>
  <c r="K1383" i="13"/>
  <c r="K1394" i="13"/>
  <c r="K1405" i="13"/>
  <c r="K1415" i="13"/>
  <c r="K1426" i="13"/>
  <c r="K1437" i="13"/>
  <c r="K1447" i="13"/>
  <c r="K1458" i="13"/>
  <c r="K1469" i="13"/>
  <c r="K1479" i="13"/>
  <c r="K1490" i="13"/>
  <c r="K1501" i="13"/>
  <c r="K1511" i="13"/>
  <c r="K1522" i="13"/>
  <c r="K1533" i="13"/>
  <c r="K1543" i="13"/>
  <c r="K1554" i="13"/>
  <c r="K1565" i="13"/>
  <c r="K1575" i="13"/>
  <c r="K1585" i="13"/>
  <c r="K1591" i="13"/>
  <c r="K1598" i="13"/>
  <c r="K1606" i="13"/>
  <c r="K1613" i="13"/>
  <c r="K1619" i="13"/>
  <c r="K1627" i="13"/>
  <c r="K1634" i="13"/>
  <c r="K1641" i="13"/>
  <c r="K1649" i="13"/>
  <c r="K1655" i="13"/>
  <c r="K1662" i="13"/>
  <c r="K1670" i="13"/>
  <c r="K1677" i="13"/>
  <c r="K1683" i="13"/>
  <c r="K1691" i="13"/>
  <c r="K1698" i="13"/>
  <c r="K1705" i="13"/>
  <c r="K1713" i="13"/>
  <c r="K1719" i="13"/>
  <c r="K1726" i="13"/>
  <c r="K1734" i="13"/>
  <c r="K1741" i="13"/>
  <c r="K1747" i="13"/>
  <c r="K1755" i="13"/>
  <c r="K1762" i="13"/>
  <c r="K1769" i="13"/>
  <c r="K1777" i="13"/>
  <c r="K1783" i="13"/>
  <c r="K1788" i="13"/>
  <c r="K1794" i="13"/>
  <c r="K1799" i="13"/>
  <c r="K1804" i="13"/>
  <c r="K1810" i="13"/>
  <c r="K1815" i="13"/>
  <c r="K1820" i="13"/>
  <c r="K1826" i="13"/>
  <c r="K1831" i="13"/>
  <c r="K1836" i="13"/>
  <c r="K1842" i="13"/>
  <c r="K1847" i="13"/>
  <c r="K1852" i="13"/>
  <c r="K1858" i="13"/>
  <c r="K1863" i="13"/>
  <c r="K1868" i="13"/>
  <c r="K1874" i="13"/>
  <c r="K1879" i="13"/>
  <c r="K1884" i="13"/>
  <c r="K1890" i="13"/>
  <c r="K1895" i="13"/>
  <c r="K1900" i="13"/>
  <c r="K1906" i="13"/>
  <c r="K1911" i="13"/>
  <c r="K1916" i="13"/>
  <c r="K1922" i="13"/>
  <c r="K1927" i="13"/>
  <c r="K1932" i="13"/>
  <c r="K1938" i="13"/>
  <c r="K1943" i="13"/>
  <c r="K1948" i="13"/>
  <c r="K1954" i="13"/>
  <c r="K1959" i="13"/>
  <c r="K1964" i="13"/>
  <c r="K1970" i="13"/>
  <c r="K1975" i="13"/>
  <c r="K1980" i="13"/>
  <c r="K1986" i="13"/>
  <c r="K1991" i="13"/>
  <c r="K1996" i="13"/>
  <c r="K2002" i="13"/>
  <c r="K2007" i="13"/>
  <c r="K2012" i="13"/>
  <c r="K2018" i="13"/>
  <c r="K2023" i="13"/>
  <c r="K2028" i="13"/>
  <c r="K2033" i="13"/>
  <c r="K2037" i="13"/>
  <c r="K2041" i="13"/>
  <c r="K2045" i="13"/>
  <c r="K2049" i="13"/>
  <c r="K2053" i="13"/>
  <c r="K2057" i="13"/>
  <c r="K2061" i="13"/>
  <c r="K2065" i="13"/>
  <c r="K2069" i="13"/>
  <c r="K2073" i="13"/>
  <c r="K2077" i="13"/>
  <c r="K2081" i="13"/>
  <c r="K2085" i="13"/>
  <c r="K2089" i="13"/>
  <c r="K2093" i="13"/>
  <c r="K2097" i="13"/>
  <c r="K2101" i="13"/>
  <c r="K2105" i="13"/>
  <c r="K2109" i="13"/>
  <c r="K2113" i="13"/>
  <c r="K2117" i="13"/>
  <c r="K2121" i="13"/>
  <c r="K2125" i="13"/>
  <c r="K2129" i="13"/>
  <c r="K2133" i="13"/>
  <c r="K2137" i="13"/>
  <c r="K2141" i="13"/>
  <c r="K2145" i="13"/>
  <c r="K2149" i="13"/>
  <c r="K2153" i="13"/>
  <c r="K2157" i="13"/>
  <c r="K2161" i="13"/>
  <c r="K2165" i="13"/>
  <c r="K2169" i="13"/>
  <c r="K2173" i="13"/>
  <c r="K2177" i="13"/>
  <c r="K2181" i="13"/>
  <c r="K2185" i="13"/>
  <c r="K2189" i="13"/>
  <c r="K2193" i="13"/>
  <c r="K2197" i="13"/>
  <c r="K2201" i="13"/>
  <c r="K2205" i="13"/>
  <c r="K2209" i="13"/>
  <c r="K2213" i="13"/>
  <c r="K2217" i="13"/>
  <c r="K2221" i="13"/>
  <c r="K2225" i="13"/>
  <c r="K2229" i="13"/>
  <c r="K2233" i="13"/>
  <c r="K2237" i="13"/>
  <c r="K2241" i="13"/>
  <c r="K2245" i="13"/>
  <c r="K2249" i="13"/>
  <c r="K2253" i="13"/>
  <c r="K2257" i="13"/>
  <c r="K2261" i="13"/>
  <c r="K2265" i="13"/>
  <c r="K2269" i="13"/>
  <c r="K2273" i="13"/>
  <c r="K2277" i="13"/>
  <c r="K2281" i="13"/>
  <c r="K2285" i="13"/>
  <c r="K2289" i="13"/>
  <c r="K2293" i="13"/>
  <c r="K2297" i="13"/>
  <c r="K2301" i="13"/>
  <c r="K2305" i="13"/>
  <c r="K2309" i="13"/>
  <c r="K2313" i="13"/>
  <c r="K2317" i="13"/>
  <c r="K2321" i="13"/>
  <c r="K2325" i="13"/>
  <c r="K2329" i="13"/>
  <c r="K2333" i="13"/>
  <c r="K2337" i="13"/>
  <c r="K2341" i="13"/>
  <c r="K2345" i="13"/>
  <c r="K2349" i="13"/>
  <c r="K2353" i="13"/>
  <c r="K2357" i="13"/>
  <c r="K2361" i="13"/>
  <c r="K2365" i="13"/>
  <c r="K2369" i="13"/>
  <c r="K2373" i="13"/>
  <c r="K2377" i="13"/>
  <c r="K2381" i="13"/>
  <c r="K2385" i="13"/>
  <c r="K2389" i="13"/>
  <c r="K2393" i="13"/>
  <c r="K2397" i="13"/>
  <c r="K2401" i="13"/>
  <c r="K2405" i="13"/>
  <c r="K2409" i="13"/>
  <c r="K2413" i="13"/>
  <c r="K2417" i="13"/>
  <c r="K2421" i="13"/>
  <c r="K2425" i="13"/>
  <c r="K2429" i="13"/>
  <c r="K2433" i="13"/>
  <c r="K2437" i="13"/>
  <c r="K2441" i="13"/>
  <c r="K2445" i="13"/>
  <c r="K2449" i="13"/>
  <c r="K2453" i="13"/>
  <c r="K2457" i="13"/>
  <c r="K2461" i="13"/>
  <c r="K2465" i="13"/>
  <c r="K2469" i="13"/>
  <c r="K2473" i="13"/>
  <c r="K2477" i="13"/>
  <c r="K2481" i="13"/>
  <c r="K2485" i="13"/>
  <c r="K2489" i="13"/>
  <c r="K2493" i="13"/>
  <c r="K2497" i="13"/>
  <c r="K2501" i="13"/>
  <c r="K2505" i="13"/>
  <c r="K2509" i="13"/>
  <c r="K2513" i="13"/>
  <c r="K2517" i="13"/>
  <c r="K2521" i="13"/>
  <c r="K2525" i="13"/>
  <c r="K2529" i="13"/>
  <c r="K2533" i="13"/>
  <c r="K2537" i="13"/>
  <c r="K2541" i="13"/>
  <c r="K2545" i="13"/>
  <c r="K2549" i="13"/>
  <c r="K2553" i="13"/>
  <c r="K2557" i="13"/>
  <c r="K2561" i="13"/>
  <c r="K2565" i="13"/>
  <c r="K2569" i="13"/>
  <c r="K2573" i="13"/>
  <c r="K2577" i="13"/>
  <c r="K2581" i="13"/>
  <c r="K2585" i="13"/>
  <c r="K2589" i="13"/>
  <c r="K2593" i="13"/>
  <c r="K2597" i="13"/>
  <c r="K2601" i="13"/>
  <c r="K2605" i="13"/>
  <c r="K2609" i="13"/>
  <c r="K2613" i="13"/>
  <c r="K2617" i="13"/>
  <c r="K2621" i="13"/>
  <c r="K2625" i="13"/>
  <c r="K2629" i="13"/>
  <c r="K2633" i="13"/>
  <c r="K2637" i="13"/>
  <c r="K2641" i="13"/>
  <c r="K2645" i="13"/>
  <c r="K2649" i="13"/>
  <c r="K2653" i="13"/>
  <c r="K2657" i="13"/>
  <c r="K2661" i="13"/>
  <c r="K2665" i="13"/>
  <c r="K2669" i="13"/>
  <c r="K2673" i="13"/>
  <c r="K2677" i="13"/>
  <c r="K2681" i="13"/>
  <c r="K2685" i="13"/>
  <c r="K2689" i="13"/>
  <c r="K2693" i="13"/>
  <c r="K2697" i="13"/>
  <c r="K2701" i="13"/>
  <c r="K2705" i="13"/>
  <c r="K2709" i="13"/>
  <c r="K2713" i="13"/>
  <c r="K2717" i="13"/>
  <c r="K2721" i="13"/>
  <c r="K2725" i="13"/>
  <c r="K2729" i="13"/>
  <c r="K2733" i="13"/>
  <c r="K2737" i="13"/>
  <c r="K2741" i="13"/>
  <c r="K2745" i="13"/>
  <c r="K2749" i="13"/>
  <c r="K2753" i="13"/>
  <c r="K2757" i="13"/>
  <c r="K2761" i="13"/>
  <c r="K2765" i="13"/>
  <c r="K2769" i="13"/>
  <c r="K2773" i="13"/>
  <c r="K2777" i="13"/>
  <c r="K2781" i="13"/>
  <c r="K2785" i="13"/>
  <c r="K2789" i="13"/>
  <c r="K2793" i="13"/>
  <c r="K2797" i="13"/>
  <c r="K2801" i="13"/>
  <c r="K2805" i="13"/>
  <c r="K2809" i="13"/>
  <c r="K2813" i="13"/>
  <c r="K2817" i="13"/>
  <c r="K2821" i="13"/>
  <c r="K2825" i="13"/>
  <c r="K2829" i="13"/>
  <c r="K2833" i="13"/>
  <c r="K2837" i="13"/>
  <c r="K2841" i="13"/>
  <c r="K2845" i="13"/>
  <c r="K2849" i="13"/>
  <c r="K2853" i="13"/>
  <c r="K2857" i="13"/>
  <c r="K2861" i="13"/>
  <c r="K2865" i="13"/>
  <c r="K2869" i="13"/>
  <c r="K2873" i="13"/>
  <c r="K1912" i="13"/>
  <c r="K2003" i="13"/>
  <c r="K2014" i="13"/>
  <c r="K2030" i="13"/>
  <c r="K2042" i="13"/>
  <c r="K2054" i="13"/>
  <c r="K2066" i="13"/>
  <c r="K2070" i="13"/>
  <c r="K2082" i="13"/>
  <c r="K2094" i="13"/>
  <c r="K2106" i="13"/>
  <c r="K2118" i="13"/>
  <c r="K2130" i="13"/>
  <c r="K2142" i="13"/>
  <c r="K2150" i="13"/>
  <c r="K2158" i="13"/>
  <c r="K2170" i="13"/>
  <c r="K2182" i="13"/>
  <c r="K2194" i="13"/>
  <c r="K2206" i="13"/>
  <c r="K716" i="13"/>
  <c r="K844" i="13"/>
  <c r="K972" i="13"/>
  <c r="K1076" i="13"/>
  <c r="K1140" i="13"/>
  <c r="K1204" i="13"/>
  <c r="K1253" i="13"/>
  <c r="K1285" i="13"/>
  <c r="K1301" i="13"/>
  <c r="K1313" i="13"/>
  <c r="K1323" i="13"/>
  <c r="K1334" i="13"/>
  <c r="K1345" i="13"/>
  <c r="K1355" i="13"/>
  <c r="K1366" i="13"/>
  <c r="K1377" i="13"/>
  <c r="K1387" i="13"/>
  <c r="K1398" i="13"/>
  <c r="K1409" i="13"/>
  <c r="K1419" i="13"/>
  <c r="K1430" i="13"/>
  <c r="K1441" i="13"/>
  <c r="K1451" i="13"/>
  <c r="K1462" i="13"/>
  <c r="K1473" i="13"/>
  <c r="K1483" i="13"/>
  <c r="K1494" i="13"/>
  <c r="K1505" i="13"/>
  <c r="K1515" i="13"/>
  <c r="K1526" i="13"/>
  <c r="K1537" i="13"/>
  <c r="K1547" i="13"/>
  <c r="K1558" i="13"/>
  <c r="K1569" i="13"/>
  <c r="K1579" i="13"/>
  <c r="K1586" i="13"/>
  <c r="K1593" i="13"/>
  <c r="K1601" i="13"/>
  <c r="K1607" i="13"/>
  <c r="K1614" i="13"/>
  <c r="K1622" i="13"/>
  <c r="K1629" i="13"/>
  <c r="K1635" i="13"/>
  <c r="K1643" i="13"/>
  <c r="K1650" i="13"/>
  <c r="K1657" i="13"/>
  <c r="K1665" i="13"/>
  <c r="K1671" i="13"/>
  <c r="K1678" i="13"/>
  <c r="K1686" i="13"/>
  <c r="K1693" i="13"/>
  <c r="K1699" i="13"/>
  <c r="K1707" i="13"/>
  <c r="K1714" i="13"/>
  <c r="K1721" i="13"/>
  <c r="K1729" i="13"/>
  <c r="K1735" i="13"/>
  <c r="K1742" i="13"/>
  <c r="K1750" i="13"/>
  <c r="K1757" i="13"/>
  <c r="K1763" i="13"/>
  <c r="K1771" i="13"/>
  <c r="K1778" i="13"/>
  <c r="K1784" i="13"/>
  <c r="K1790" i="13"/>
  <c r="K1795" i="13"/>
  <c r="K1800" i="13"/>
  <c r="K1806" i="13"/>
  <c r="K1811" i="13"/>
  <c r="K1816" i="13"/>
  <c r="K1822" i="13"/>
  <c r="K1827" i="13"/>
  <c r="K1832" i="13"/>
  <c r="K1838" i="13"/>
  <c r="K1843" i="13"/>
  <c r="K1848" i="13"/>
  <c r="K1854" i="13"/>
  <c r="K1859" i="13"/>
  <c r="K1864" i="13"/>
  <c r="K1870" i="13"/>
  <c r="K1875" i="13"/>
  <c r="K1880" i="13"/>
  <c r="K1886" i="13"/>
  <c r="K1891" i="13"/>
  <c r="K1896" i="13"/>
  <c r="K1902" i="13"/>
  <c r="K1907" i="13"/>
  <c r="K1918" i="13"/>
  <c r="K1923" i="13"/>
  <c r="K1928" i="13"/>
  <c r="K1934" i="13"/>
  <c r="K1944" i="13"/>
  <c r="K1950" i="13"/>
  <c r="K1955" i="13"/>
  <c r="K1960" i="13"/>
  <c r="K1966" i="13"/>
  <c r="K1971" i="13"/>
  <c r="K1976" i="13"/>
  <c r="K1982" i="13"/>
  <c r="K1987" i="13"/>
  <c r="K1992" i="13"/>
  <c r="K1998" i="13"/>
  <c r="K2008" i="13"/>
  <c r="K2019" i="13"/>
  <c r="K2034" i="13"/>
  <c r="K2046" i="13"/>
  <c r="K2058" i="13"/>
  <c r="K2078" i="13"/>
  <c r="K2086" i="13"/>
  <c r="K2098" i="13"/>
  <c r="K2110" i="13"/>
  <c r="K2122" i="13"/>
  <c r="K2134" i="13"/>
  <c r="K2154" i="13"/>
  <c r="K2166" i="13"/>
  <c r="K2174" i="13"/>
  <c r="K2186" i="13"/>
  <c r="K2198" i="13"/>
  <c r="K732" i="13"/>
  <c r="K1148" i="13"/>
  <c r="K1303" i="13"/>
  <c r="K1346" i="13"/>
  <c r="K1389" i="13"/>
  <c r="K1431" i="13"/>
  <c r="K1474" i="13"/>
  <c r="K1517" i="13"/>
  <c r="K1559" i="13"/>
  <c r="K1595" i="13"/>
  <c r="K1623" i="13"/>
  <c r="K1651" i="13"/>
  <c r="K1681" i="13"/>
  <c r="K1709" i="13"/>
  <c r="K1737" i="13"/>
  <c r="K1766" i="13"/>
  <c r="K1791" i="13"/>
  <c r="K1812" i="13"/>
  <c r="K1834" i="13"/>
  <c r="K1855" i="13"/>
  <c r="K1876" i="13"/>
  <c r="K1898" i="13"/>
  <c r="K1919" i="13"/>
  <c r="K1940" i="13"/>
  <c r="K1962" i="13"/>
  <c r="K1983" i="13"/>
  <c r="K2004" i="13"/>
  <c r="K2026" i="13"/>
  <c r="K2043" i="13"/>
  <c r="K2059" i="13"/>
  <c r="K2075" i="13"/>
  <c r="K2091" i="13"/>
  <c r="K2107" i="13"/>
  <c r="K2123" i="13"/>
  <c r="K2139" i="13"/>
  <c r="K2155" i="13"/>
  <c r="K2171" i="13"/>
  <c r="K2187" i="13"/>
  <c r="K2203" i="13"/>
  <c r="K2214" i="13"/>
  <c r="K2222" i="13"/>
  <c r="K2230" i="13"/>
  <c r="K2238" i="13"/>
  <c r="K2246" i="13"/>
  <c r="K2254" i="13"/>
  <c r="K2262" i="13"/>
  <c r="K2270" i="13"/>
  <c r="K2278" i="13"/>
  <c r="K2286" i="13"/>
  <c r="K2294" i="13"/>
  <c r="K2302" i="13"/>
  <c r="K2310" i="13"/>
  <c r="K2318" i="13"/>
  <c r="K2326" i="13"/>
  <c r="K2334" i="13"/>
  <c r="K2342" i="13"/>
  <c r="K2350" i="13"/>
  <c r="K2358" i="13"/>
  <c r="K2366" i="13"/>
  <c r="K2374" i="13"/>
  <c r="K2382" i="13"/>
  <c r="K2390" i="13"/>
  <c r="K2398" i="13"/>
  <c r="K2406" i="13"/>
  <c r="K2414" i="13"/>
  <c r="K2422" i="13"/>
  <c r="K2430" i="13"/>
  <c r="K2438" i="13"/>
  <c r="K2446" i="13"/>
  <c r="K2454" i="13"/>
  <c r="K2462" i="13"/>
  <c r="K2470" i="13"/>
  <c r="K2478" i="13"/>
  <c r="K2486" i="13"/>
  <c r="K2494" i="13"/>
  <c r="K2502" i="13"/>
  <c r="K2510" i="13"/>
  <c r="K2518" i="13"/>
  <c r="K2526" i="13"/>
  <c r="K2534" i="13"/>
  <c r="K2542" i="13"/>
  <c r="K2550" i="13"/>
  <c r="K2558" i="13"/>
  <c r="K2566" i="13"/>
  <c r="K2574" i="13"/>
  <c r="K2582" i="13"/>
  <c r="K2590" i="13"/>
  <c r="K2598" i="13"/>
  <c r="K2606" i="13"/>
  <c r="K2614" i="13"/>
  <c r="K2622" i="13"/>
  <c r="K2630" i="13"/>
  <c r="K2638" i="13"/>
  <c r="K2646" i="13"/>
  <c r="K2654" i="13"/>
  <c r="K2662" i="13"/>
  <c r="K2670" i="13"/>
  <c r="K2678" i="13"/>
  <c r="K2686" i="13"/>
  <c r="K2694" i="13"/>
  <c r="K2702" i="13"/>
  <c r="K2710" i="13"/>
  <c r="K2718" i="13"/>
  <c r="K2726" i="13"/>
  <c r="K2734" i="13"/>
  <c r="K2742" i="13"/>
  <c r="K2750" i="13"/>
  <c r="K2758" i="13"/>
  <c r="K2766" i="13"/>
  <c r="K2774" i="13"/>
  <c r="K2782" i="13"/>
  <c r="K2790" i="13"/>
  <c r="K2798" i="13"/>
  <c r="K2806" i="13"/>
  <c r="K2814" i="13"/>
  <c r="K2822" i="13"/>
  <c r="K2830" i="13"/>
  <c r="K2838" i="13"/>
  <c r="K2846" i="13"/>
  <c r="K2854" i="13"/>
  <c r="K2862" i="13"/>
  <c r="K2870" i="13"/>
  <c r="K2623" i="13"/>
  <c r="K2639" i="13"/>
  <c r="K2655" i="13"/>
  <c r="K2663" i="13"/>
  <c r="K2671" i="13"/>
  <c r="K2687" i="13"/>
  <c r="K2695" i="13"/>
  <c r="K2711" i="13"/>
  <c r="K2719" i="13"/>
  <c r="K2727" i="13"/>
  <c r="K2743" i="13"/>
  <c r="K2751" i="13"/>
  <c r="K2767" i="13"/>
  <c r="K2775" i="13"/>
  <c r="K2791" i="13"/>
  <c r="K2799" i="13"/>
  <c r="K2815" i="13"/>
  <c r="K2831" i="13"/>
  <c r="K2847" i="13"/>
  <c r="K2855" i="13"/>
  <c r="K2871" i="13"/>
  <c r="K1617" i="13"/>
  <c r="K1807" i="13"/>
  <c r="K1850" i="13"/>
  <c r="K1892" i="13"/>
  <c r="K1956" i="13"/>
  <c r="K1999" i="13"/>
  <c r="K2055" i="13"/>
  <c r="K2103" i="13"/>
  <c r="K2151" i="13"/>
  <c r="K2199" i="13"/>
  <c r="K2227" i="13"/>
  <c r="K2243" i="13"/>
  <c r="K2267" i="13"/>
  <c r="K2291" i="13"/>
  <c r="K2315" i="13"/>
  <c r="K2339" i="13"/>
  <c r="K2355" i="13"/>
  <c r="K2371" i="13"/>
  <c r="K2387" i="13"/>
  <c r="K2411" i="13"/>
  <c r="K2443" i="13"/>
  <c r="K2459" i="13"/>
  <c r="K2467" i="13"/>
  <c r="K2483" i="13"/>
  <c r="K2507" i="13"/>
  <c r="K2531" i="13"/>
  <c r="K2547" i="13"/>
  <c r="K2571" i="13"/>
  <c r="K2587" i="13"/>
  <c r="K2611" i="13"/>
  <c r="K2635" i="13"/>
  <c r="K2651" i="13"/>
  <c r="K2675" i="13"/>
  <c r="K2691" i="13"/>
  <c r="K2707" i="13"/>
  <c r="K2731" i="13"/>
  <c r="K2747" i="13"/>
  <c r="K2763" i="13"/>
  <c r="K2787" i="13"/>
  <c r="K2803" i="13"/>
  <c r="K2827" i="13"/>
  <c r="K2843" i="13"/>
  <c r="K2859" i="13"/>
  <c r="K860" i="13"/>
  <c r="K1212" i="13"/>
  <c r="K1314" i="13"/>
  <c r="K1357" i="13"/>
  <c r="K1399" i="13"/>
  <c r="K1442" i="13"/>
  <c r="K1485" i="13"/>
  <c r="K1527" i="13"/>
  <c r="K1570" i="13"/>
  <c r="K1602" i="13"/>
  <c r="K1630" i="13"/>
  <c r="K1659" i="13"/>
  <c r="K1687" i="13"/>
  <c r="K1715" i="13"/>
  <c r="K1745" i="13"/>
  <c r="K1773" i="13"/>
  <c r="K1796" i="13"/>
  <c r="K1818" i="13"/>
  <c r="K1839" i="13"/>
  <c r="K1860" i="13"/>
  <c r="K1882" i="13"/>
  <c r="K1903" i="13"/>
  <c r="K1924" i="13"/>
  <c r="K1946" i="13"/>
  <c r="K1967" i="13"/>
  <c r="K1988" i="13"/>
  <c r="K2010" i="13"/>
  <c r="K2031" i="13"/>
  <c r="K2047" i="13"/>
  <c r="K2063" i="13"/>
  <c r="K2079" i="13"/>
  <c r="K2095" i="13"/>
  <c r="K2111" i="13"/>
  <c r="K2127" i="13"/>
  <c r="K2143" i="13"/>
  <c r="K2159" i="13"/>
  <c r="K2175" i="13"/>
  <c r="K2191" i="13"/>
  <c r="K2207" i="13"/>
  <c r="K2215" i="13"/>
  <c r="K2223" i="13"/>
  <c r="K2231" i="13"/>
  <c r="K2239" i="13"/>
  <c r="K2247" i="13"/>
  <c r="K2255" i="13"/>
  <c r="K2263" i="13"/>
  <c r="K2271" i="13"/>
  <c r="K2279" i="13"/>
  <c r="K2287" i="13"/>
  <c r="K2295" i="13"/>
  <c r="K2303" i="13"/>
  <c r="K2311" i="13"/>
  <c r="K2319" i="13"/>
  <c r="K2327" i="13"/>
  <c r="K2335" i="13"/>
  <c r="K2343" i="13"/>
  <c r="K2351" i="13"/>
  <c r="K2359" i="13"/>
  <c r="K2367" i="13"/>
  <c r="K2375" i="13"/>
  <c r="K2383" i="13"/>
  <c r="K2391" i="13"/>
  <c r="K2399" i="13"/>
  <c r="K2407" i="13"/>
  <c r="K2415" i="13"/>
  <c r="K2423" i="13"/>
  <c r="K2431" i="13"/>
  <c r="K2439" i="13"/>
  <c r="K2447" i="13"/>
  <c r="K2455" i="13"/>
  <c r="K2463" i="13"/>
  <c r="K2471" i="13"/>
  <c r="K2479" i="13"/>
  <c r="K2487" i="13"/>
  <c r="K2495" i="13"/>
  <c r="K2503" i="13"/>
  <c r="K2511" i="13"/>
  <c r="K2519" i="13"/>
  <c r="K2527" i="13"/>
  <c r="K2535" i="13"/>
  <c r="K2543" i="13"/>
  <c r="K2551" i="13"/>
  <c r="K2559" i="13"/>
  <c r="K2567" i="13"/>
  <c r="K2575" i="13"/>
  <c r="K2583" i="13"/>
  <c r="K2591" i="13"/>
  <c r="K2599" i="13"/>
  <c r="K2607" i="13"/>
  <c r="K2615" i="13"/>
  <c r="K2631" i="13"/>
  <c r="K2647" i="13"/>
  <c r="K2679" i="13"/>
  <c r="K2703" i="13"/>
  <c r="K2735" i="13"/>
  <c r="K2759" i="13"/>
  <c r="K2783" i="13"/>
  <c r="K2807" i="13"/>
  <c r="K2823" i="13"/>
  <c r="K2839" i="13"/>
  <c r="K2863" i="13"/>
  <c r="K1673" i="13"/>
  <c r="K1935" i="13"/>
  <c r="K2020" i="13"/>
  <c r="K2087" i="13"/>
  <c r="K2135" i="13"/>
  <c r="K2183" i="13"/>
  <c r="K2219" i="13"/>
  <c r="K2275" i="13"/>
  <c r="K2299" i="13"/>
  <c r="K2323" i="13"/>
  <c r="K2347" i="13"/>
  <c r="K2403" i="13"/>
  <c r="K2427" i="13"/>
  <c r="K2475" i="13"/>
  <c r="K2515" i="13"/>
  <c r="K2555" i="13"/>
  <c r="K2603" i="13"/>
  <c r="K2627" i="13"/>
  <c r="K2659" i="13"/>
  <c r="K2723" i="13"/>
  <c r="K2779" i="13"/>
  <c r="K2819" i="13"/>
  <c r="K988" i="13"/>
  <c r="K1257" i="13"/>
  <c r="K1325" i="13"/>
  <c r="K1367" i="13"/>
  <c r="K1410" i="13"/>
  <c r="K1453" i="13"/>
  <c r="K1495" i="13"/>
  <c r="K1538" i="13"/>
  <c r="K1581" i="13"/>
  <c r="K1609" i="13"/>
  <c r="K1638" i="13"/>
  <c r="K1666" i="13"/>
  <c r="K1694" i="13"/>
  <c r="K1723" i="13"/>
  <c r="K1751" i="13"/>
  <c r="K1779" i="13"/>
  <c r="K1802" i="13"/>
  <c r="K1823" i="13"/>
  <c r="K1844" i="13"/>
  <c r="K1866" i="13"/>
  <c r="K1887" i="13"/>
  <c r="K1908" i="13"/>
  <c r="K1930" i="13"/>
  <c r="K1951" i="13"/>
  <c r="K1972" i="13"/>
  <c r="K1994" i="13"/>
  <c r="K2015" i="13"/>
  <c r="K2035" i="13"/>
  <c r="K2051" i="13"/>
  <c r="K2067" i="13"/>
  <c r="K2083" i="13"/>
  <c r="K2099" i="13"/>
  <c r="K2115" i="13"/>
  <c r="K2131" i="13"/>
  <c r="K2147" i="13"/>
  <c r="K2163" i="13"/>
  <c r="K2179" i="13"/>
  <c r="K2195" i="13"/>
  <c r="K2210" i="13"/>
  <c r="K2218" i="13"/>
  <c r="K2226" i="13"/>
  <c r="K2234" i="13"/>
  <c r="K2242" i="13"/>
  <c r="K2250" i="13"/>
  <c r="K2258" i="13"/>
  <c r="K2266" i="13"/>
  <c r="K2274" i="13"/>
  <c r="K2282" i="13"/>
  <c r="K2290" i="13"/>
  <c r="K2298" i="13"/>
  <c r="K2306" i="13"/>
  <c r="K2314" i="13"/>
  <c r="K2322" i="13"/>
  <c r="K2330" i="13"/>
  <c r="K2338" i="13"/>
  <c r="K2346" i="13"/>
  <c r="K2354" i="13"/>
  <c r="K2362" i="13"/>
  <c r="K2370" i="13"/>
  <c r="K2378" i="13"/>
  <c r="K2386" i="13"/>
  <c r="K2394" i="13"/>
  <c r="K2402" i="13"/>
  <c r="K2410" i="13"/>
  <c r="K2418" i="13"/>
  <c r="K2426" i="13"/>
  <c r="K2434" i="13"/>
  <c r="K2442" i="13"/>
  <c r="K2450" i="13"/>
  <c r="K2458" i="13"/>
  <c r="K2466" i="13"/>
  <c r="K2474" i="13"/>
  <c r="K2482" i="13"/>
  <c r="K2490" i="13"/>
  <c r="K2498" i="13"/>
  <c r="K2506" i="13"/>
  <c r="K2514" i="13"/>
  <c r="K2522" i="13"/>
  <c r="K2530" i="13"/>
  <c r="K2538" i="13"/>
  <c r="K2546" i="13"/>
  <c r="K2554" i="13"/>
  <c r="K2562" i="13"/>
  <c r="K2570" i="13"/>
  <c r="K2578" i="13"/>
  <c r="K2586" i="13"/>
  <c r="K2594" i="13"/>
  <c r="K2602" i="13"/>
  <c r="K2610" i="13"/>
  <c r="K2618" i="13"/>
  <c r="K2626" i="13"/>
  <c r="K2634" i="13"/>
  <c r="K2642" i="13"/>
  <c r="K2650" i="13"/>
  <c r="K2658" i="13"/>
  <c r="K2666" i="13"/>
  <c r="K2674" i="13"/>
  <c r="K2682" i="13"/>
  <c r="K2690" i="13"/>
  <c r="K2698" i="13"/>
  <c r="K2706" i="13"/>
  <c r="K2714" i="13"/>
  <c r="K2722" i="13"/>
  <c r="K2730" i="13"/>
  <c r="K2738" i="13"/>
  <c r="K2746" i="13"/>
  <c r="K2754" i="13"/>
  <c r="K2762" i="13"/>
  <c r="K2770" i="13"/>
  <c r="K2778" i="13"/>
  <c r="K2786" i="13"/>
  <c r="K2794" i="13"/>
  <c r="K2802" i="13"/>
  <c r="K2810" i="13"/>
  <c r="K2818" i="13"/>
  <c r="K2826" i="13"/>
  <c r="K2834" i="13"/>
  <c r="K2842" i="13"/>
  <c r="K2850" i="13"/>
  <c r="K2858" i="13"/>
  <c r="K2866" i="13"/>
  <c r="K1084" i="13"/>
  <c r="K1287" i="13"/>
  <c r="K1335" i="13"/>
  <c r="K1378" i="13"/>
  <c r="K1421" i="13"/>
  <c r="K1463" i="13"/>
  <c r="K1506" i="13"/>
  <c r="K1549" i="13"/>
  <c r="K1587" i="13"/>
  <c r="K1645" i="13"/>
  <c r="K1702" i="13"/>
  <c r="K1730" i="13"/>
  <c r="K1758" i="13"/>
  <c r="K1786" i="13"/>
  <c r="K1828" i="13"/>
  <c r="K1871" i="13"/>
  <c r="K1914" i="13"/>
  <c r="K1978" i="13"/>
  <c r="K2039" i="13"/>
  <c r="K2071" i="13"/>
  <c r="K2119" i="13"/>
  <c r="K2167" i="13"/>
  <c r="K2211" i="13"/>
  <c r="K2235" i="13"/>
  <c r="K2251" i="13"/>
  <c r="K2259" i="13"/>
  <c r="K2283" i="13"/>
  <c r="K2307" i="13"/>
  <c r="K2331" i="13"/>
  <c r="K2363" i="13"/>
  <c r="K2379" i="13"/>
  <c r="K2395" i="13"/>
  <c r="K2419" i="13"/>
  <c r="K2435" i="13"/>
  <c r="K2451" i="13"/>
  <c r="K2491" i="13"/>
  <c r="K2499" i="13"/>
  <c r="K2523" i="13"/>
  <c r="K2539" i="13"/>
  <c r="K2563" i="13"/>
  <c r="K2579" i="13"/>
  <c r="K2595" i="13"/>
  <c r="K2619" i="13"/>
  <c r="K2643" i="13"/>
  <c r="K2667" i="13"/>
  <c r="K2683" i="13"/>
  <c r="K2699" i="13"/>
  <c r="K2715" i="13"/>
  <c r="K2739" i="13"/>
  <c r="K2755" i="13"/>
  <c r="K2771" i="13"/>
  <c r="K2795" i="13"/>
  <c r="K2811" i="13"/>
  <c r="K2835" i="13"/>
  <c r="K2851" i="13"/>
  <c r="K2867" i="13"/>
  <c r="B21" i="1"/>
  <c r="C21" i="1" s="1"/>
  <c r="B45" i="1"/>
  <c r="C45" i="1" s="1"/>
  <c r="C61" i="1"/>
  <c r="B33" i="1"/>
  <c r="C33" i="1" s="1"/>
  <c r="B49" i="1"/>
  <c r="C49" i="1" s="1"/>
  <c r="B57" i="1"/>
  <c r="C57" i="1" s="1"/>
  <c r="B25" i="1"/>
  <c r="C25" i="1" s="1"/>
  <c r="B37" i="1"/>
  <c r="C37" i="1" s="1"/>
  <c r="B53" i="1"/>
  <c r="C53" i="1" s="1"/>
  <c r="B29" i="1"/>
  <c r="C29" i="1" s="1"/>
  <c r="B41" i="1"/>
  <c r="C41" i="1" s="1"/>
  <c r="G61" i="1"/>
  <c r="E61" i="1"/>
  <c r="H57" i="1"/>
  <c r="I53" i="1"/>
  <c r="F49" i="1"/>
  <c r="J49" i="1"/>
  <c r="H41" i="1"/>
  <c r="I37" i="1"/>
  <c r="F33" i="1"/>
  <c r="J33" i="1"/>
  <c r="H29" i="1"/>
  <c r="I25" i="1"/>
  <c r="G21" i="1"/>
  <c r="I17" i="1"/>
  <c r="H61" i="1"/>
  <c r="I57" i="1"/>
  <c r="F53" i="1"/>
  <c r="J53" i="1"/>
  <c r="H45" i="1"/>
  <c r="F37" i="1"/>
  <c r="J37" i="1"/>
  <c r="G33" i="1"/>
  <c r="E33" i="1"/>
  <c r="E36" i="1" s="1"/>
  <c r="I29" i="1"/>
  <c r="F25" i="1"/>
  <c r="J25" i="1"/>
  <c r="H21" i="1"/>
  <c r="F17" i="1"/>
  <c r="J17" i="1"/>
  <c r="I61" i="1"/>
  <c r="F57" i="1"/>
  <c r="J57" i="1"/>
  <c r="G53" i="1"/>
  <c r="H49" i="1"/>
  <c r="I45" i="1"/>
  <c r="F41" i="1"/>
  <c r="J41" i="1"/>
  <c r="G37" i="1"/>
  <c r="H33" i="1"/>
  <c r="F29" i="1"/>
  <c r="J29" i="1"/>
  <c r="G25" i="1"/>
  <c r="I21" i="1"/>
  <c r="G17" i="1"/>
  <c r="F61" i="1"/>
  <c r="J61" i="1"/>
  <c r="G57" i="1"/>
  <c r="E57" i="1"/>
  <c r="E60" i="1" s="1"/>
  <c r="H53" i="1"/>
  <c r="J45" i="1"/>
  <c r="H37" i="1"/>
  <c r="I33" i="1"/>
  <c r="G29" i="1"/>
  <c r="H25" i="1"/>
  <c r="F21" i="1"/>
  <c r="J21" i="1"/>
  <c r="H17" i="1"/>
  <c r="C71" i="1" l="1"/>
  <c r="F13" i="1" l="1"/>
  <c r="G10" i="1"/>
  <c r="E4" i="1"/>
  <c r="F4" i="1" s="1"/>
  <c r="E5" i="1"/>
  <c r="E6" i="1"/>
  <c r="H80" i="1" l="1"/>
  <c r="B71" i="1" l="1"/>
  <c r="F71" i="1" l="1"/>
  <c r="C3" i="3" l="1"/>
  <c r="C4" i="3"/>
  <c r="C5" i="3"/>
  <c r="C6" i="3"/>
  <c r="C7" i="3"/>
  <c r="C8" i="3"/>
  <c r="C9" i="3"/>
  <c r="C10" i="3"/>
  <c r="C11" i="3"/>
  <c r="C12" i="3"/>
  <c r="C13" i="3"/>
  <c r="C14" i="3"/>
  <c r="C15" i="3"/>
  <c r="C16" i="3"/>
  <c r="C17" i="3"/>
  <c r="C18" i="3"/>
  <c r="C19" i="3"/>
  <c r="C20" i="3"/>
  <c r="C21" i="3"/>
  <c r="C22" i="3"/>
  <c r="C23" i="3"/>
  <c r="C24" i="3"/>
  <c r="C25" i="3"/>
  <c r="C26" i="3"/>
  <c r="C27" i="3"/>
  <c r="C28" i="3"/>
  <c r="C29" i="3"/>
  <c r="C30" i="3"/>
  <c r="C31" i="3"/>
  <c r="C32" i="3"/>
  <c r="C33" i="3"/>
  <c r="C34" i="3"/>
  <c r="C35" i="3"/>
  <c r="C36" i="3"/>
  <c r="C37" i="3"/>
  <c r="C38" i="3"/>
  <c r="C39" i="3"/>
  <c r="C40" i="3"/>
  <c r="C41" i="3"/>
  <c r="C42" i="3"/>
  <c r="C43" i="3"/>
  <c r="C44" i="3"/>
  <c r="C45" i="3"/>
  <c r="C46" i="3"/>
  <c r="C47" i="3"/>
  <c r="C48" i="3"/>
  <c r="C49" i="3"/>
  <c r="C50" i="3"/>
  <c r="C51" i="3"/>
  <c r="C52" i="3"/>
  <c r="C53" i="3"/>
  <c r="C54" i="3"/>
  <c r="C55" i="3"/>
  <c r="C56" i="3"/>
  <c r="C57" i="3"/>
  <c r="C58" i="3"/>
  <c r="C59" i="3"/>
  <c r="C60" i="3"/>
  <c r="C61" i="3"/>
  <c r="C62" i="3"/>
  <c r="C2" i="3"/>
  <c r="D2" i="3" s="1"/>
  <c r="D55" i="3" l="1"/>
  <c r="D39" i="3"/>
  <c r="D58" i="3"/>
  <c r="D50" i="3"/>
  <c r="D42" i="3"/>
  <c r="D34" i="3"/>
  <c r="D26" i="3"/>
  <c r="D18" i="3"/>
  <c r="D53" i="3"/>
  <c r="D49" i="3"/>
  <c r="D37" i="3"/>
  <c r="D33" i="3"/>
  <c r="D25" i="3"/>
  <c r="D47" i="3"/>
  <c r="D62" i="3"/>
  <c r="D54" i="3"/>
  <c r="D46" i="3"/>
  <c r="D38" i="3"/>
  <c r="D22" i="3"/>
  <c r="D56" i="3"/>
  <c r="D52" i="3"/>
  <c r="D36" i="3"/>
  <c r="D28" i="3"/>
  <c r="D19" i="3"/>
  <c r="D10" i="3"/>
  <c r="D6" i="3"/>
  <c r="D13" i="3"/>
  <c r="D14" i="3"/>
  <c r="D60" i="3"/>
  <c r="D48" i="3"/>
  <c r="D44" i="3"/>
  <c r="D32" i="3"/>
  <c r="D24" i="3"/>
  <c r="D20" i="3"/>
  <c r="D16" i="3"/>
  <c r="D12" i="3"/>
  <c r="D8" i="3"/>
  <c r="D59" i="3"/>
  <c r="D51" i="3"/>
  <c r="D43" i="3"/>
  <c r="D35" i="3"/>
  <c r="D31" i="3"/>
  <c r="D27" i="3"/>
  <c r="D23" i="3"/>
  <c r="D15" i="3"/>
  <c r="D7" i="3"/>
  <c r="D40" i="3"/>
  <c r="D4" i="3"/>
  <c r="D11" i="3"/>
  <c r="D3" i="3"/>
  <c r="D30" i="3"/>
  <c r="D9" i="3"/>
  <c r="D61" i="3"/>
  <c r="D57" i="3"/>
  <c r="D45" i="3"/>
  <c r="D41" i="3"/>
  <c r="D29" i="3"/>
  <c r="D21" i="3"/>
  <c r="D17" i="3"/>
  <c r="D5" i="3"/>
  <c r="E2" i="3" l="1"/>
  <c r="E21" i="3"/>
  <c r="E38" i="3"/>
  <c r="E7" i="3"/>
  <c r="E22" i="3"/>
  <c r="E54" i="3"/>
  <c r="E23" i="3"/>
  <c r="E39" i="3"/>
  <c r="E55" i="3"/>
  <c r="E8" i="3"/>
  <c r="E24" i="3"/>
  <c r="E40" i="3"/>
  <c r="E56" i="3"/>
  <c r="E13" i="3"/>
  <c r="E10" i="3"/>
  <c r="E26" i="3"/>
  <c r="E42" i="3"/>
  <c r="E58" i="3"/>
  <c r="E11" i="3"/>
  <c r="E27" i="3"/>
  <c r="E43" i="3"/>
  <c r="E59" i="3"/>
  <c r="E12" i="3"/>
  <c r="E28" i="3"/>
  <c r="E44" i="3"/>
  <c r="E60" i="3"/>
  <c r="E17" i="3"/>
  <c r="E14" i="3"/>
  <c r="E30" i="3"/>
  <c r="E46" i="3"/>
  <c r="E62" i="3"/>
  <c r="E15" i="3"/>
  <c r="E31" i="3"/>
  <c r="E47" i="3"/>
  <c r="E16" i="3"/>
  <c r="E32" i="3"/>
  <c r="E48" i="3"/>
  <c r="E5" i="3"/>
  <c r="E29" i="3"/>
  <c r="E37" i="3"/>
  <c r="E45" i="3"/>
  <c r="E53" i="3"/>
  <c r="E61" i="3"/>
  <c r="E25" i="3"/>
  <c r="E33" i="3"/>
  <c r="E41" i="3"/>
  <c r="E49" i="3"/>
  <c r="E57" i="3"/>
  <c r="E18" i="3"/>
  <c r="E34" i="3"/>
  <c r="E50" i="3"/>
  <c r="E3" i="3"/>
  <c r="E19" i="3"/>
  <c r="E35" i="3"/>
  <c r="E51" i="3"/>
  <c r="E4" i="3"/>
  <c r="E20" i="3"/>
  <c r="E36" i="3"/>
  <c r="E52" i="3"/>
  <c r="E9" i="3"/>
  <c r="E6" i="3"/>
  <c r="F2" i="3" l="1"/>
</calcChain>
</file>

<file path=xl/sharedStrings.xml><?xml version="1.0" encoding="utf-8"?>
<sst xmlns="http://schemas.openxmlformats.org/spreadsheetml/2006/main" count="23257" uniqueCount="1768">
  <si>
    <t>Paplašinātas Natura 2000 teritorijas priekšlikuma zinātniskais pamatojums</t>
  </si>
  <si>
    <t>1. Vispārēja informācija</t>
  </si>
  <si>
    <t>1.1.</t>
  </si>
  <si>
    <t>Vietas kods</t>
  </si>
  <si>
    <t>LV0000120</t>
  </si>
  <si>
    <t>1.2.</t>
  </si>
  <si>
    <t>Natura 2000 teritorijas tips</t>
  </si>
  <si>
    <t>1.3.</t>
  </si>
  <si>
    <t>Teritorijas aizsardzības kategorija</t>
  </si>
  <si>
    <t>1.4.</t>
  </si>
  <si>
    <t>Teritorijas nosaukums</t>
  </si>
  <si>
    <t>1.5.</t>
  </si>
  <si>
    <t>Priekšlikuma sagatavošanas datums</t>
  </si>
  <si>
    <t>1.6.</t>
  </si>
  <si>
    <t>Priekšlikuma sagatavotājs (organizācija)</t>
  </si>
  <si>
    <t>Dabas aizsardzības pārvalde</t>
  </si>
  <si>
    <t>1.7.</t>
  </si>
  <si>
    <t>Teritorijas centra koordinātes LKS-92 sistēmā</t>
  </si>
  <si>
    <t>X</t>
  </si>
  <si>
    <t>Y</t>
  </si>
  <si>
    <t>1.8.</t>
  </si>
  <si>
    <t>Teritorijas platība</t>
  </si>
  <si>
    <t>Esošajai N2000, ha</t>
  </si>
  <si>
    <t>Paplašinājumam, ha</t>
  </si>
  <si>
    <t>Kopā, ha</t>
  </si>
  <si>
    <t>Telpiski nodalītu paplašinājuma teritoriju daļu skaits</t>
  </si>
  <si>
    <t>2. Teritorijā sastopamo Eiropas Savienības biotopu apraksts</t>
  </si>
  <si>
    <t>N2000 teritorijas daļa</t>
  </si>
  <si>
    <t>Kods</t>
  </si>
  <si>
    <t>Biotopa nosaukums</t>
  </si>
  <si>
    <t>Platība, ha</t>
  </si>
  <si>
    <t>Datu kvalitāte</t>
  </si>
  <si>
    <t>Teritorijas novērtējums</t>
  </si>
  <si>
    <t>Reprezen-tativitāte</t>
  </si>
  <si>
    <t>Relatīvā platība</t>
  </si>
  <si>
    <t>Saglabāšanās pakāpe</t>
  </si>
  <si>
    <t>Vispārējais novērtējums</t>
  </si>
  <si>
    <t>Esošā Natura 2000 (skatīt zemāk 2.attēlu)</t>
  </si>
  <si>
    <t>Esošais Dabas liegums (DL) pēc MK noteikumiem (skatīt zemāk 1.attēlu)</t>
  </si>
  <si>
    <t>G</t>
  </si>
  <si>
    <t>C</t>
  </si>
  <si>
    <t>B</t>
  </si>
  <si>
    <t>Jaunā (skatīt zemāk 3.attēlu)</t>
  </si>
  <si>
    <t>Kopā</t>
  </si>
  <si>
    <t>Esošā Natura 2000</t>
  </si>
  <si>
    <t>Esošais dabas liegums (DL)</t>
  </si>
  <si>
    <t>Jaunā</t>
  </si>
  <si>
    <t>Esošā N2000</t>
  </si>
  <si>
    <t xml:space="preserve">Esošais dabas liegums (DL) </t>
  </si>
  <si>
    <t xml:space="preserve">Esošais Dabas liegums (DL) </t>
  </si>
  <si>
    <t>D</t>
  </si>
  <si>
    <t>Esošais Dabas liegums (DL)</t>
  </si>
  <si>
    <t>Lietoto apzīmējumu skaidrojumi: Datu kvalitāte - G = laba, M = vidēja, P = slikta; Teritorijas novērtējums (Reprezentativitāte) - A = izcila, B = laba, C = nozīmīga, D = nenozīmīga; Teritorijas novērtējums (Relatīvā platība) - A = 100 ≥ p &gt; 15 %, B = 15 ≥ p &gt; 2 %, C =  2 ≥ p &gt; 0 %; Teritorijas novērtējums (Saglabāšanās pakāpe) - A = izcila, B = laba, C = viduvēja vai zema; Teritorijas novērtējums (Vispārējais novērtējums-Šis kritērijs atspoguļo vispārējo novērtējumu par to, kāda ir teritorijas nozīme attiecīgā dzīvotņu veida saglabāšanā) - A = izcila vērtība, B = liela vērtība, C = ievērojama vērtība.</t>
  </si>
  <si>
    <t>3. Teritorijā konstatētās īpaši aizsargājamās sugas, kas nozīmīgas Natura 2000 teritorijas aizsardzības stāvokļa pamatošanai</t>
  </si>
  <si>
    <t>Suga</t>
  </si>
  <si>
    <t>Teritorijā sastopamā populācija</t>
  </si>
  <si>
    <t>Taks. grupa</t>
  </si>
  <si>
    <t>Latīniskais nosaukums</t>
  </si>
  <si>
    <t>Latviskais nosaukums</t>
  </si>
  <si>
    <t>Tips</t>
  </si>
  <si>
    <t>Lielums</t>
  </si>
  <si>
    <t>Vienība</t>
  </si>
  <si>
    <t>Sastopamības kategorija</t>
  </si>
  <si>
    <t>Min</t>
  </si>
  <si>
    <t>Max</t>
  </si>
  <si>
    <t>Par sugām no 1992. gada 21. maija Padomes Direktīvas 92/43/EEK par dabisko dzīvotņu, savvaļas faunas un flora (Biotopu direktīva) II pielikuma</t>
  </si>
  <si>
    <t>Citas nozīmīgas sugas</t>
  </si>
  <si>
    <t>P</t>
  </si>
  <si>
    <t>Anastrophyllum hellerianum</t>
  </si>
  <si>
    <t>Hellera ķīļlape</t>
  </si>
  <si>
    <t>p</t>
  </si>
  <si>
    <t>localities</t>
  </si>
  <si>
    <t>R</t>
  </si>
  <si>
    <t>Jungermannia leiantha</t>
  </si>
  <si>
    <t>Gludkausiņa jungermannija</t>
  </si>
  <si>
    <t>Lietoto apzīmējumu skaidrojumi: Taks. grupa - A = abinieki, F = zivis,  I = bezmugurkaulnieki, M = zīdītāji, P = augi, R = rāpuļi, Fu = sēnes, L = ķērpji; Tips - p = uzturas pastāvīgi, r = vairojas, c = pulcējas, w = ziemo; Vienība - i = atsevišķi īpatņi, p = pāri, adults = pieaugušie, area = populācija m2, bfemales = mātīšu skaits, kuras vairojas, cmales = vokalizējošu tēviņu skaits, colonies = kolonijas, fstems = ziedošo augu skaits, grids10x10 = 10x10 km laukuma skaits, grids1x1 = 1x1 km laukuma skaits, grids5x5 = 5x5 km laukuma skaits, length = apdzīvotā biotopa garums km, localities = atradnes, logs = apdzīvoto stumbru skaits, males = tēviņu skaits, shoots = dzinumu skaits, stones = apdzīvoto akmeņu skaits, subadults = jauno indivīdu skaits, trees = apdzīvoto koku skaits, tufts = ceru skaits; Sastopamības kategorija - C = izplatīta suga, R = reta suga, V = ļoti reta suga, P = pārstāvēta suga; Datu kvalitāte - G = laba, M = vidēja, P = slikta, DD = nepilnīgi dati;</t>
  </si>
  <si>
    <t>3.2.</t>
  </si>
  <si>
    <t>Prioritāras sugām/sugu grupu aizsardzības nodrošināšanai nepieciešamas teritorijas</t>
  </si>
  <si>
    <t>Pūču/dzeņu prioritārās vietas</t>
  </si>
  <si>
    <t>3.3.</t>
  </si>
  <si>
    <t>Sugas, kuru aizsardzībai teritorijā veidots mikroliegums</t>
  </si>
  <si>
    <t>Taksonomiskā grupa</t>
  </si>
  <si>
    <t>Sugas nosaukums latviski</t>
  </si>
  <si>
    <t>Sugas zinātniskais nosaukums</t>
  </si>
  <si>
    <t>Mikrolieguma kods</t>
  </si>
  <si>
    <t>Teritorijas platība, ha</t>
  </si>
  <si>
    <t>Visas Kollemas ir zem sugas nosaukuma "Kollemas", visas Skleroforas ir zem sugas nosaukuma "Skleroforas", Baktrospora sp.</t>
  </si>
  <si>
    <t>4. Teritorijas apraksts</t>
  </si>
  <si>
    <t>4.1.</t>
  </si>
  <si>
    <r>
      <rPr>
        <sz val="11"/>
        <color rgb="FF000000"/>
        <rFont val="Calibri"/>
      </rPr>
      <t xml:space="preserve">Īpašumu formas teritorijā: </t>
    </r>
    <r>
      <rPr>
        <b/>
        <sz val="11"/>
        <color rgb="FF000000"/>
        <rFont val="Calibri"/>
      </rPr>
      <t>esošais dabas liegums Vidusburtnieks</t>
    </r>
  </si>
  <si>
    <t>Platība</t>
  </si>
  <si>
    <t>ha</t>
  </si>
  <si>
    <t>% no ĪADT</t>
  </si>
  <si>
    <t>Valsts zeme</t>
  </si>
  <si>
    <t>AS Latvijas valsts meži</t>
  </si>
  <si>
    <t>Pašvaldības zeme</t>
  </si>
  <si>
    <t>Fiziskas un juridiskas personas</t>
  </si>
  <si>
    <t>Cits</t>
  </si>
  <si>
    <r>
      <rPr>
        <sz val="11"/>
        <color rgb="FF000000"/>
        <rFont val="Calibri"/>
      </rPr>
      <t xml:space="preserve">Īpašumu formas teritorijā: </t>
    </r>
    <r>
      <rPr>
        <b/>
        <sz val="11"/>
        <color rgb="FF000000"/>
        <rFont val="Calibri"/>
      </rPr>
      <t>esošā Natura 2000</t>
    </r>
  </si>
  <si>
    <r>
      <rPr>
        <sz val="11"/>
        <color rgb="FF000000"/>
        <rFont val="Calibri"/>
      </rPr>
      <t xml:space="preserve">Īpašumu formas teritorijā: </t>
    </r>
    <r>
      <rPr>
        <b/>
        <sz val="11"/>
        <color rgb="FF000000"/>
        <rFont val="Calibri"/>
      </rPr>
      <t>Jaunā teritorija</t>
    </r>
  </si>
  <si>
    <t>4.2.</t>
  </si>
  <si>
    <t>Kompensāciju aprēķins par privātām zemēm</t>
  </si>
  <si>
    <t>4.3.</t>
  </si>
  <si>
    <t>Teritorijas zemes lietojuma forma</t>
  </si>
  <si>
    <t>Meži (ieskaitot krūmājus)</t>
  </si>
  <si>
    <t>Smiltāji</t>
  </si>
  <si>
    <t>Zālāji</t>
  </si>
  <si>
    <t>Ūdeņi</t>
  </si>
  <si>
    <t>Purvi</t>
  </si>
  <si>
    <t>Apbūve un tehniskā infrastruktūra</t>
  </si>
  <si>
    <t>Daļēji pārveidotas teritorijas</t>
  </si>
  <si>
    <t>4.4.</t>
  </si>
  <si>
    <t xml:space="preserve">Esošs mikroliegums vai cits teritorijas aizsardzības veids </t>
  </si>
  <si>
    <t>Veids</t>
  </si>
  <si>
    <t>4.5. Cita svarīga informācija</t>
  </si>
  <si>
    <t>4.6. Atsauces</t>
  </si>
  <si>
    <t>Pamatdati: https://ozols.gov.lv/ozols/; Sugas aizsardzības plāns "Dzeņi": https://www.daba.gov.lv/lv/media/10646/download; Sugas aizsardzības plāns "Pūces": https://www.daba.gov.lv/lv/media/5890/download; Lapkoku praulgrauža Osmoderma eremita (barnabita) potencionālā dzīvotnes teritorija: https://pubag.nal.usda.gov/catalog/7698668;mikroliegumu sugas: https://likumi.lv/ta/id/253746-noteikumi-par-mikroliegumu-izveidosanas-un-apsaimniekosanas-kartibu-to-aizsardzibu-ka-ari-mikroliegumu-un-to-buferzonu-noteiksanu; Eiropas Savienības aizsargājamie biotopi Latvijā: https://www.varam.gov.lv/lv/publikacijas-dabas-aizsardzibas-joma/es_biotopi_latvija_rokasgramata_lv_2_izdevums.pdf; Īpaši aizsargājamās un reti sastopamās sūnu sugas Latvijā: https://www.vraa.gov.lv/sites/vraa/files/doc/lvaf_sunas1.pdf; Īpaši aizsargājamo sugu saraksts: https://likumi.lv/ta/id/12821-noteikumi-par-ipasi-aizsargajamo-sugu-un-ierobezoti-izmantojamo-ipasi-aizsargajamo-sugu-sarakstu.</t>
  </si>
  <si>
    <t>4.6. Teritorijas dibināšanas mērķis</t>
  </si>
  <si>
    <r>
      <rPr>
        <b/>
        <i/>
        <sz val="11"/>
        <color rgb="FF000000"/>
        <rFont val="Calibri"/>
      </rPr>
      <t>1. attēls (no kreisās puses).</t>
    </r>
    <r>
      <rPr>
        <sz val="11"/>
        <color rgb="FF000000"/>
        <rFont val="Calibri"/>
      </rPr>
      <t xml:space="preserve"> Attēlota esošā dabas lieguma Vidusburtnieks teritorija un biotopu izvietojums. </t>
    </r>
    <r>
      <rPr>
        <b/>
        <i/>
        <sz val="11"/>
        <color rgb="FF000000"/>
        <rFont val="Calibri"/>
      </rPr>
      <t>2.attēlā.</t>
    </r>
    <r>
      <rPr>
        <sz val="11"/>
        <color rgb="FF000000"/>
        <rFont val="Calibri"/>
      </rPr>
      <t xml:space="preserve"> Zaļā krāsā atzīmēta noteiktā Natura 2000 teritorija un biotopu platības, kurām nav dabas lieguma statusa. Latvijas ornitoloģijas biedrība (LOB) 2004.gada izdotajā grāmatā "Eiropas Savienības nozīmes putniem nozīmīgas vietas Latvijā" Natura 2000 teritoriju Vidusburtnieks ir norādījis kā Latvijas putniem nozīmīgu vietu (PNV) un iekļāvis iekšzemes teritoriju sarakstā. Ieteikumi ĪADT robežas pārskatīšanai pievienoti pielikumā .shp formātā.  </t>
    </r>
    <r>
      <rPr>
        <b/>
        <i/>
        <sz val="11"/>
        <color rgb="FF000000"/>
        <rFont val="Calibri"/>
      </rPr>
      <t xml:space="preserve">3.attēlā. </t>
    </r>
    <r>
      <rPr>
        <sz val="11"/>
        <color rgb="FF000000"/>
        <rFont val="Calibri"/>
      </rPr>
      <t xml:space="preserve">Sarkanā krāsā atzīmētas potenciālo Natura 2000 teritoriju robežas, paplašinājumi tiek veidoti, lai saglabātu Eiropas nozīmes īpaši aizsargājamo biotopus: Staignāju meži (9080*), kā arī tajos konstatētās retās un aizsargājamās putnu, kukaiņu, augu, ķērpju un sēņu, un, tajā skaitā, mikroliegumu sugas.   </t>
    </r>
  </si>
  <si>
    <t>ES biotopi, direktīvu sugas, īpaši aizsargājamas sugas ar augstu LV populācijas nozīmību sugas starptautiskai aizsardzībai un saglabāšanai, ES prioritāri aizsargājamie biotopi u.c.</t>
  </si>
  <si>
    <t>5. Teritorijas karte</t>
  </si>
  <si>
    <t>Nosaukums</t>
  </si>
  <si>
    <t>Kategorija</t>
  </si>
  <si>
    <t>x</t>
  </si>
  <si>
    <t>y</t>
  </si>
  <si>
    <t>LV0000110</t>
  </si>
  <si>
    <t>Augstroze</t>
  </si>
  <si>
    <t>Dabas liegums</t>
  </si>
  <si>
    <t>Vidusburtnieks</t>
  </si>
  <si>
    <t>LV0000130</t>
  </si>
  <si>
    <t>Ziemeļu purvi</t>
  </si>
  <si>
    <t>LV0100200</t>
  </si>
  <si>
    <t>Moricsalas dabas rezervāts</t>
  </si>
  <si>
    <t>Dabas rezervāts</t>
  </si>
  <si>
    <t>LV0100300</t>
  </si>
  <si>
    <t>Grīņu dabas rezervāts</t>
  </si>
  <si>
    <t>LV0100400</t>
  </si>
  <si>
    <t>Krustkalnu dabas rezervāts</t>
  </si>
  <si>
    <t>LV0100500</t>
  </si>
  <si>
    <t>Teiču dabas rezervāts</t>
  </si>
  <si>
    <t>LV0200100</t>
  </si>
  <si>
    <t>Gaujas Nacionālais parks</t>
  </si>
  <si>
    <t>Nacionālais parks</t>
  </si>
  <si>
    <t>LV0200200</t>
  </si>
  <si>
    <t>Ķemeru Nacionālais parks</t>
  </si>
  <si>
    <t>LV0200300</t>
  </si>
  <si>
    <t>Slīteres Nacionālais parks</t>
  </si>
  <si>
    <t>LV0300100</t>
  </si>
  <si>
    <t>Daugavas ieleja</t>
  </si>
  <si>
    <t>Dabas parks</t>
  </si>
  <si>
    <t>LV0300400</t>
  </si>
  <si>
    <t>Silene</t>
  </si>
  <si>
    <t>LV0300700</t>
  </si>
  <si>
    <t>Tērvete</t>
  </si>
  <si>
    <t>LV0300800</t>
  </si>
  <si>
    <t>Sauka</t>
  </si>
  <si>
    <t>LV0300900</t>
  </si>
  <si>
    <t>Dridža ezers</t>
  </si>
  <si>
    <t>LV0301100</t>
  </si>
  <si>
    <t>Riežupe</t>
  </si>
  <si>
    <t>LV0301200</t>
  </si>
  <si>
    <t>Embūte</t>
  </si>
  <si>
    <t>LV0301300</t>
  </si>
  <si>
    <t>Istras pauguraine</t>
  </si>
  <si>
    <t>LV0301500</t>
  </si>
  <si>
    <t>Cirīša ezers</t>
  </si>
  <si>
    <t>LV0301600</t>
  </si>
  <si>
    <t>Adamovas ezers</t>
  </si>
  <si>
    <t>LV0301700</t>
  </si>
  <si>
    <t>Piejūra</t>
  </si>
  <si>
    <t>LV0301800</t>
  </si>
  <si>
    <t>Beberbeķi</t>
  </si>
  <si>
    <t>LV0301900</t>
  </si>
  <si>
    <t>Doles sala</t>
  </si>
  <si>
    <t>LV0302000</t>
  </si>
  <si>
    <t>Talsu pauguraine</t>
  </si>
  <si>
    <t>LV0302100</t>
  </si>
  <si>
    <t>Abavas senleja</t>
  </si>
  <si>
    <t>LV0302200</t>
  </si>
  <si>
    <t>Salacas ieleja</t>
  </si>
  <si>
    <t>LV0302800</t>
  </si>
  <si>
    <t>Engures ezers</t>
  </si>
  <si>
    <t>LV0302900</t>
  </si>
  <si>
    <t>Dvietes paliene</t>
  </si>
  <si>
    <t>LV0303000</t>
  </si>
  <si>
    <t>Numernes valnis</t>
  </si>
  <si>
    <t>LV0303100</t>
  </si>
  <si>
    <t>Cārmaņa ezers</t>
  </si>
  <si>
    <t>LV0303200</t>
  </si>
  <si>
    <t>Svētes paliene</t>
  </si>
  <si>
    <t>LV0303300</t>
  </si>
  <si>
    <t>Ragakāpa</t>
  </si>
  <si>
    <t>LV0303400</t>
  </si>
  <si>
    <t>Rāznas Nacionālais parks</t>
  </si>
  <si>
    <t>LV0303500</t>
  </si>
  <si>
    <t>Pape</t>
  </si>
  <si>
    <t>LV0303600</t>
  </si>
  <si>
    <t>Bernāti</t>
  </si>
  <si>
    <t>LV0303700</t>
  </si>
  <si>
    <t>Driksnas sils</t>
  </si>
  <si>
    <t>LV0303800</t>
  </si>
  <si>
    <t>Pinku ezers</t>
  </si>
  <si>
    <t>LV0304000</t>
  </si>
  <si>
    <t>Laukezers</t>
  </si>
  <si>
    <t>LV0304100</t>
  </si>
  <si>
    <t>Bauska</t>
  </si>
  <si>
    <t>LV0304200</t>
  </si>
  <si>
    <t>Kuja</t>
  </si>
  <si>
    <t>LV0304300</t>
  </si>
  <si>
    <t>Užavas lejtece</t>
  </si>
  <si>
    <t>A</t>
  </si>
  <si>
    <t>LV0304400</t>
  </si>
  <si>
    <t>Kurjanovas ezers</t>
  </si>
  <si>
    <t>LV0304500</t>
  </si>
  <si>
    <t>Ogres ieleja</t>
  </si>
  <si>
    <t>LV0304800</t>
  </si>
  <si>
    <t>Vecumu meži</t>
  </si>
  <si>
    <t>LV0304900</t>
  </si>
  <si>
    <t>Vilce</t>
  </si>
  <si>
    <t>LV0305000</t>
  </si>
  <si>
    <t>Zvārdes meži</t>
  </si>
  <si>
    <t>LV0305100</t>
  </si>
  <si>
    <t>Aiviekstes paliene</t>
  </si>
  <si>
    <t>LV0305200</t>
  </si>
  <si>
    <t>Ogres Zilie kalni</t>
  </si>
  <si>
    <t>LV0400400</t>
  </si>
  <si>
    <t>Korkuļu sausgultne un pazemes upe</t>
  </si>
  <si>
    <t>Dabas piemineklis: ģeoloģiskais veidojums</t>
  </si>
  <si>
    <t>LV0401000</t>
  </si>
  <si>
    <t>Kalamecu un Markuzu gravas</t>
  </si>
  <si>
    <t>LV0401900</t>
  </si>
  <si>
    <t>Stiglovas atsegumi</t>
  </si>
  <si>
    <t>LV0402200</t>
  </si>
  <si>
    <t>Skaistkalnes karsta kritenes</t>
  </si>
  <si>
    <t>LV0402300</t>
  </si>
  <si>
    <t>Kulšenu avots</t>
  </si>
  <si>
    <t>LV0412900</t>
  </si>
  <si>
    <t>Ogres dolomīta krauja</t>
  </si>
  <si>
    <t>LV0413300</t>
  </si>
  <si>
    <t>Ezernieku karsta kritenes</t>
  </si>
  <si>
    <t>LV0415600</t>
  </si>
  <si>
    <t>Zaņas lejteces atsegumi</t>
  </si>
  <si>
    <t>LV0415700</t>
  </si>
  <si>
    <t>Pavāru atsegumi</t>
  </si>
  <si>
    <t>LV0500100</t>
  </si>
  <si>
    <t>Šķibu purvs</t>
  </si>
  <si>
    <t>LV0500200</t>
  </si>
  <si>
    <t>Gasparsona purvs</t>
  </si>
  <si>
    <t>LV0500300</t>
  </si>
  <si>
    <t>Ellītes purvs</t>
  </si>
  <si>
    <t>LV0500500</t>
  </si>
  <si>
    <t>Dūņezera purvs</t>
  </si>
  <si>
    <t>LV0500600</t>
  </si>
  <si>
    <t>Seržu tīrelis</t>
  </si>
  <si>
    <t>LV0500700</t>
  </si>
  <si>
    <t>Vāveres ezers</t>
  </si>
  <si>
    <t>LV0500800</t>
  </si>
  <si>
    <t>Mazzalvītes purvs</t>
  </si>
  <si>
    <t>LV0500900</t>
  </si>
  <si>
    <t>Indzera ezera salas</t>
  </si>
  <si>
    <t>LV0501000</t>
  </si>
  <si>
    <t>Gaujienas priedes</t>
  </si>
  <si>
    <t>LV0501100</t>
  </si>
  <si>
    <t>Lepuru purvs</t>
  </si>
  <si>
    <t>LV0501200</t>
  </si>
  <si>
    <t>Sloku purvs</t>
  </si>
  <si>
    <t>LV0501300</t>
  </si>
  <si>
    <t>Bejas mežs</t>
  </si>
  <si>
    <t>LV0501500</t>
  </si>
  <si>
    <t>Kupravas liepu audze</t>
  </si>
  <si>
    <t>LV0501600</t>
  </si>
  <si>
    <t>Tetersalas purvs</t>
  </si>
  <si>
    <t>LV0502100</t>
  </si>
  <si>
    <t>Baltais purvs</t>
  </si>
  <si>
    <t>LV0502200</t>
  </si>
  <si>
    <t>Orlovas (Ērgļu) purvs</t>
  </si>
  <si>
    <t>LV0502300</t>
  </si>
  <si>
    <t>Pokratas ezers</t>
  </si>
  <si>
    <t>LV0502400</t>
  </si>
  <si>
    <t>Zodānu purvs</t>
  </si>
  <si>
    <t>LV0502600</t>
  </si>
  <si>
    <t>Stompaku purvi</t>
  </si>
  <si>
    <t>LV0502800</t>
  </si>
  <si>
    <t>Zaļezera purvs</t>
  </si>
  <si>
    <t>LV0502900</t>
  </si>
  <si>
    <t>Īslīce</t>
  </si>
  <si>
    <t>LV0503000</t>
  </si>
  <si>
    <t>Kalēju tīrelis</t>
  </si>
  <si>
    <t>LV0503300</t>
  </si>
  <si>
    <t>Raunas Staburags</t>
  </si>
  <si>
    <t>LV0504000</t>
  </si>
  <si>
    <t>Tīrās sūnas purvs</t>
  </si>
  <si>
    <t>LV0504300</t>
  </si>
  <si>
    <t>Baltmuižas purvs</t>
  </si>
  <si>
    <t>LV0504400</t>
  </si>
  <si>
    <t>Sasaļu mežs</t>
  </si>
  <si>
    <t>LV0504700</t>
  </si>
  <si>
    <t>Vīķu purvs</t>
  </si>
  <si>
    <t>LV0504800</t>
  </si>
  <si>
    <t>Lielais purvs</t>
  </si>
  <si>
    <t>LV0505200</t>
  </si>
  <si>
    <t>Lāču purvs</t>
  </si>
  <si>
    <t>LV0505400</t>
  </si>
  <si>
    <t>Aizdumbles purvs</t>
  </si>
  <si>
    <t>LV0505500</t>
  </si>
  <si>
    <t>Supes purvs</t>
  </si>
  <si>
    <t>LV0505600</t>
  </si>
  <si>
    <t>Nomavas purvs</t>
  </si>
  <si>
    <t>LV0505700</t>
  </si>
  <si>
    <t>Klaucānu un Priekulānu ezeri</t>
  </si>
  <si>
    <t>LV0505800</t>
  </si>
  <si>
    <t>Spuļģu purvs</t>
  </si>
  <si>
    <t>LV0505900</t>
  </si>
  <si>
    <t>Kaušņu purvs</t>
  </si>
  <si>
    <t>LV0506000</t>
  </si>
  <si>
    <t>Saltais purvs</t>
  </si>
  <si>
    <t>LV0506100</t>
  </si>
  <si>
    <t>Tīreļu purvs</t>
  </si>
  <si>
    <t>LV0506200</t>
  </si>
  <si>
    <t>Slapjo salu purvs</t>
  </si>
  <si>
    <t>LV0506300</t>
  </si>
  <si>
    <t>Švēriņu purvs</t>
  </si>
  <si>
    <t>LV0506400</t>
  </si>
  <si>
    <t>Gargrodes purvs</t>
  </si>
  <si>
    <t>LV0506500</t>
  </si>
  <si>
    <t>Rožu purvs</t>
  </si>
  <si>
    <t>LV0506600</t>
  </si>
  <si>
    <t>Melnais purvs</t>
  </si>
  <si>
    <t>LV0507000</t>
  </si>
  <si>
    <t>Čertoka ezers (Valnezers)</t>
  </si>
  <si>
    <t>LV0507100</t>
  </si>
  <si>
    <t>Ventas ieleja</t>
  </si>
  <si>
    <t>LV0507200</t>
  </si>
  <si>
    <t>Ventas un Šķerveļa ieleja</t>
  </si>
  <si>
    <t>LV0507300</t>
  </si>
  <si>
    <t>Gaviezes āmuļi</t>
  </si>
  <si>
    <t>LV0507400</t>
  </si>
  <si>
    <t>Brienamais purvs</t>
  </si>
  <si>
    <t>LV0507600</t>
  </si>
  <si>
    <t>Medze</t>
  </si>
  <si>
    <t>LV0507700</t>
  </si>
  <si>
    <t>Nīcas īvju audze</t>
  </si>
  <si>
    <t>LV0507800</t>
  </si>
  <si>
    <t>Liepājas ezers</t>
  </si>
  <si>
    <t>LV0508000</t>
  </si>
  <si>
    <t>Rucavas īvju audze</t>
  </si>
  <si>
    <t>LV0508100</t>
  </si>
  <si>
    <t>Ziemupe</t>
  </si>
  <si>
    <t>LV0508300</t>
  </si>
  <si>
    <t>Dunika</t>
  </si>
  <si>
    <t>LV0508400</t>
  </si>
  <si>
    <t>Purgaiļu purvs</t>
  </si>
  <si>
    <t>LV0508500</t>
  </si>
  <si>
    <t>Dūņezers</t>
  </si>
  <si>
    <t>LV0508600</t>
  </si>
  <si>
    <t>Vidzemes akmeņainā jūrmala</t>
  </si>
  <si>
    <t>LV0508700</t>
  </si>
  <si>
    <t>Dziļezers un Riebezers</t>
  </si>
  <si>
    <t>LV0509100</t>
  </si>
  <si>
    <t>Randu pļavas</t>
  </si>
  <si>
    <t>LV0509500</t>
  </si>
  <si>
    <t>Dzērves purvs</t>
  </si>
  <si>
    <t>LV0509700</t>
  </si>
  <si>
    <t>Lielpurvs</t>
  </si>
  <si>
    <t>LV0509800</t>
  </si>
  <si>
    <t>Niedrāju - Pilkas purvs</t>
  </si>
  <si>
    <t>LV0510000</t>
  </si>
  <si>
    <t>Maizezers</t>
  </si>
  <si>
    <t>LV0510200</t>
  </si>
  <si>
    <t>Istras ezers</t>
  </si>
  <si>
    <t>LV0510300</t>
  </si>
  <si>
    <t>Klešniku purvs</t>
  </si>
  <si>
    <t>LV0510400</t>
  </si>
  <si>
    <t>Gulbju un Platpirovas purvs</t>
  </si>
  <si>
    <t>LV0510600</t>
  </si>
  <si>
    <t>Pildas ezers</t>
  </si>
  <si>
    <t>LV0510700</t>
  </si>
  <si>
    <t>Grebļukalns</t>
  </si>
  <si>
    <t>LV0510800</t>
  </si>
  <si>
    <t>Gulbinkas purvs</t>
  </si>
  <si>
    <t>LV0510900</t>
  </si>
  <si>
    <t>Zvirgzdenes ezera salas</t>
  </si>
  <si>
    <t>LV0511000</t>
  </si>
  <si>
    <t>Nesaules kalns</t>
  </si>
  <si>
    <t>LV0511100</t>
  </si>
  <si>
    <t>Barkavas ozolu audze</t>
  </si>
  <si>
    <t>LV0511300</t>
  </si>
  <si>
    <t>Jumurdas ezers</t>
  </si>
  <si>
    <t>LV0511600</t>
  </si>
  <si>
    <t>Lielsalas purvs</t>
  </si>
  <si>
    <t>LV0512100</t>
  </si>
  <si>
    <t>Rušonu ezera salas</t>
  </si>
  <si>
    <t>LV0512200</t>
  </si>
  <si>
    <t>Lielais Pelečāres purvs</t>
  </si>
  <si>
    <t>LV0512300</t>
  </si>
  <si>
    <t>Ašenieku purvs</t>
  </si>
  <si>
    <t>LV0512700</t>
  </si>
  <si>
    <t>Gaiļu kalns</t>
  </si>
  <si>
    <t>LV0512800</t>
  </si>
  <si>
    <t>Mežmuižas avoti</t>
  </si>
  <si>
    <t>LV0513000</t>
  </si>
  <si>
    <t>Lielā Baltezera salas</t>
  </si>
  <si>
    <t>LV0513100</t>
  </si>
  <si>
    <t>Babītes ezers</t>
  </si>
  <si>
    <t>LV0513400</t>
  </si>
  <si>
    <t>Lielie Kangari</t>
  </si>
  <si>
    <t>LV0513600</t>
  </si>
  <si>
    <t>Cieceres ezera sala</t>
  </si>
  <si>
    <t>LV0513700</t>
  </si>
  <si>
    <t>Dulbju acs purvs</t>
  </si>
  <si>
    <t>LV0513800</t>
  </si>
  <si>
    <t>Daiķu īvju audze</t>
  </si>
  <si>
    <t>LV0513900</t>
  </si>
  <si>
    <t>Kadiķu nora</t>
  </si>
  <si>
    <t>LV0514100</t>
  </si>
  <si>
    <t>Kaļķupes ieleja</t>
  </si>
  <si>
    <t>LV0514200</t>
  </si>
  <si>
    <t>Raķupes ieleja</t>
  </si>
  <si>
    <t>LV0514500</t>
  </si>
  <si>
    <t>Zemgaļu purvs</t>
  </si>
  <si>
    <t>LV0514800</t>
  </si>
  <si>
    <t>Plieņciema kāpa</t>
  </si>
  <si>
    <t>LV0515100</t>
  </si>
  <si>
    <t>Riesta - Džūkstenes purvs</t>
  </si>
  <si>
    <t>LV0515300</t>
  </si>
  <si>
    <t>Kārķu purvs</t>
  </si>
  <si>
    <t>LV0515800</t>
  </si>
  <si>
    <t>Bednes purvs</t>
  </si>
  <si>
    <t>LV0515900</t>
  </si>
  <si>
    <t>Vadaiņu purvs</t>
  </si>
  <si>
    <t>LV0516000</t>
  </si>
  <si>
    <t>Oleru purvs</t>
  </si>
  <si>
    <t>LV0516200</t>
  </si>
  <si>
    <t>Vīķvēnu purvs</t>
  </si>
  <si>
    <t>LV0517000</t>
  </si>
  <si>
    <t>Klāņu purvs</t>
  </si>
  <si>
    <t>LV0517100</t>
  </si>
  <si>
    <t>Pluču tīrelis</t>
  </si>
  <si>
    <t>LV0517200</t>
  </si>
  <si>
    <t>Sārnates purvs</t>
  </si>
  <si>
    <t>LV0517300</t>
  </si>
  <si>
    <t>Nagļu un Ansiņu purvs</t>
  </si>
  <si>
    <t>LV0517400</t>
  </si>
  <si>
    <t>Tīšezers</t>
  </si>
  <si>
    <t>LV0517500</t>
  </si>
  <si>
    <t>Piešdanga</t>
  </si>
  <si>
    <t>LV0518300</t>
  </si>
  <si>
    <t>Vecdaugava</t>
  </si>
  <si>
    <t>LV0518500</t>
  </si>
  <si>
    <t>Lielais un Pemmes purvs</t>
  </si>
  <si>
    <t>LV0518600</t>
  </si>
  <si>
    <t>Lielais Mārku purvs</t>
  </si>
  <si>
    <t>LV0518700</t>
  </si>
  <si>
    <t>Laugas purvs</t>
  </si>
  <si>
    <t>LV0518900</t>
  </si>
  <si>
    <t>Stiklu purvi</t>
  </si>
  <si>
    <t>LV0519000</t>
  </si>
  <si>
    <t>Aklais purvs</t>
  </si>
  <si>
    <t>LV0519100</t>
  </si>
  <si>
    <t>Kreiču purvs</t>
  </si>
  <si>
    <t>LV0519800</t>
  </si>
  <si>
    <t>Cenas tīrelis</t>
  </si>
  <si>
    <t>LV0520000</t>
  </si>
  <si>
    <t>Ābeļi</t>
  </si>
  <si>
    <t>LV0520200</t>
  </si>
  <si>
    <t>Gudenieki</t>
  </si>
  <si>
    <t>LV0520300</t>
  </si>
  <si>
    <t>Užava</t>
  </si>
  <si>
    <t>LV0520500</t>
  </si>
  <si>
    <t>Mazie Kangari</t>
  </si>
  <si>
    <t>LV0520900</t>
  </si>
  <si>
    <t>Tosmare</t>
  </si>
  <si>
    <t>LV0521100</t>
  </si>
  <si>
    <t>Ojatu ezers</t>
  </si>
  <si>
    <t>LV0521300</t>
  </si>
  <si>
    <t>Diļļu pļavas</t>
  </si>
  <si>
    <t>LV0521500</t>
  </si>
  <si>
    <t>Ovīši</t>
  </si>
  <si>
    <t>LV0521800</t>
  </si>
  <si>
    <t>Ķirbas purvs</t>
  </si>
  <si>
    <t>LV0522000</t>
  </si>
  <si>
    <t>Mērnieku dumbrāji</t>
  </si>
  <si>
    <t>LV0522100</t>
  </si>
  <si>
    <t>Katlešu meži</t>
  </si>
  <si>
    <t>LV0522300</t>
  </si>
  <si>
    <t>Ungurpils meži</t>
  </si>
  <si>
    <t>LV0522600</t>
  </si>
  <si>
    <t>Aizkraukles purvs un meži</t>
  </si>
  <si>
    <t>LV0522900</t>
  </si>
  <si>
    <t>Dvietes dumbrāji</t>
  </si>
  <si>
    <t>LV0523000</t>
  </si>
  <si>
    <t>Līvbērzes liekņa</t>
  </si>
  <si>
    <t>LV0523100</t>
  </si>
  <si>
    <t>Lielupes palienes pļavas</t>
  </si>
  <si>
    <t>LV0523200</t>
  </si>
  <si>
    <t>Ukru gārša</t>
  </si>
  <si>
    <t>LV0523300</t>
  </si>
  <si>
    <t>Dzelves - Kroņa purvs</t>
  </si>
  <si>
    <t>LV0523400</t>
  </si>
  <si>
    <t>Ances purvi un meži</t>
  </si>
  <si>
    <t>LV0524100</t>
  </si>
  <si>
    <t>Mežole</t>
  </si>
  <si>
    <t>LV0524500</t>
  </si>
  <si>
    <t>Ruņupes ieleja</t>
  </si>
  <si>
    <t>LV0524600</t>
  </si>
  <si>
    <t>Jaunciems</t>
  </si>
  <si>
    <t>LV0524800</t>
  </si>
  <si>
    <t>Vesetas palienes purvs</t>
  </si>
  <si>
    <t>LV0524900</t>
  </si>
  <si>
    <t>Pilskalnes Siguldiņa</t>
  </si>
  <si>
    <t>LV0525000</t>
  </si>
  <si>
    <t>Manģenes meži</t>
  </si>
  <si>
    <t>LV0525100</t>
  </si>
  <si>
    <t>Blažģa ezers</t>
  </si>
  <si>
    <t>LV0525200</t>
  </si>
  <si>
    <t>Linezers</t>
  </si>
  <si>
    <t>LV0525300</t>
  </si>
  <si>
    <t>Vērenes purvi</t>
  </si>
  <si>
    <t>LV0525400</t>
  </si>
  <si>
    <t>Gaiņu purvs</t>
  </si>
  <si>
    <t>LV0525500</t>
  </si>
  <si>
    <t>Sātiņu dīķi</t>
  </si>
  <si>
    <t>LV0525600</t>
  </si>
  <si>
    <t>Zvārde</t>
  </si>
  <si>
    <t>LV0525800</t>
  </si>
  <si>
    <t>Zebrus un Svētes ezers</t>
  </si>
  <si>
    <t>LV0525900</t>
  </si>
  <si>
    <t>Jaunanna</t>
  </si>
  <si>
    <t>LV0526100</t>
  </si>
  <si>
    <t>Gruzdovas meži</t>
  </si>
  <si>
    <t>LV0526200</t>
  </si>
  <si>
    <t>Palšu purvs</t>
  </si>
  <si>
    <t>LV0526400</t>
  </si>
  <si>
    <t>Sventājas upes ieleja</t>
  </si>
  <si>
    <t>LV0526500</t>
  </si>
  <si>
    <t>Eiduku purvs</t>
  </si>
  <si>
    <t>LV0526700</t>
  </si>
  <si>
    <t>Pelēču ezera purvs</t>
  </si>
  <si>
    <t>LV0526800</t>
  </si>
  <si>
    <t>Sedas purvs</t>
  </si>
  <si>
    <t>LV0527000</t>
  </si>
  <si>
    <t>Melnsalas purvs</t>
  </si>
  <si>
    <t>LV0527200</t>
  </si>
  <si>
    <t>Daugava pie Kaibalas</t>
  </si>
  <si>
    <t>LV0527300</t>
  </si>
  <si>
    <t>Tāšu ezers</t>
  </si>
  <si>
    <t>LV0527400</t>
  </si>
  <si>
    <t>Garkalnes meži</t>
  </si>
  <si>
    <t>LV0527500</t>
  </si>
  <si>
    <t>Silabebru ezers</t>
  </si>
  <si>
    <t>LV0527600</t>
  </si>
  <si>
    <t>Vjadas meži</t>
  </si>
  <si>
    <t>LV0527700</t>
  </si>
  <si>
    <t>Kadājs</t>
  </si>
  <si>
    <t>LV0527800</t>
  </si>
  <si>
    <t>Melturu sils</t>
  </si>
  <si>
    <t>LV0528000</t>
  </si>
  <si>
    <t>Rauza</t>
  </si>
  <si>
    <t>LV0528100</t>
  </si>
  <si>
    <t>Šepka</t>
  </si>
  <si>
    <t>LV0528200</t>
  </si>
  <si>
    <t>Launkalne</t>
  </si>
  <si>
    <t>LV0528300</t>
  </si>
  <si>
    <t>Ģipka</t>
  </si>
  <si>
    <t>LV0528400</t>
  </si>
  <si>
    <t>Ģipkas lankas</t>
  </si>
  <si>
    <t>LV0528500</t>
  </si>
  <si>
    <t>Kaigu purvs</t>
  </si>
  <si>
    <t>LV0528600</t>
  </si>
  <si>
    <t>Kalnciema pļavas</t>
  </si>
  <si>
    <t>LV0528700</t>
  </si>
  <si>
    <t>Melnā ezera purvs</t>
  </si>
  <si>
    <t>LV0528800</t>
  </si>
  <si>
    <t>Mugurves pļavas</t>
  </si>
  <si>
    <t>LV0528900</t>
  </si>
  <si>
    <t>Paņemūnes meži</t>
  </si>
  <si>
    <t>LV0529100</t>
  </si>
  <si>
    <t>Viskūžu sala</t>
  </si>
  <si>
    <t>LV0529200</t>
  </si>
  <si>
    <t>Virguļicas meži</t>
  </si>
  <si>
    <t>LV0529300</t>
  </si>
  <si>
    <t>Klintaine</t>
  </si>
  <si>
    <t>LV0529400</t>
  </si>
  <si>
    <t>Draugolis</t>
  </si>
  <si>
    <t>LV0529500</t>
  </si>
  <si>
    <t>Spinduļu meži</t>
  </si>
  <si>
    <t>LV0529700</t>
  </si>
  <si>
    <t>Raudas meži</t>
  </si>
  <si>
    <t>LV0529900</t>
  </si>
  <si>
    <t>Svētes ieleja</t>
  </si>
  <si>
    <t>LV0530000</t>
  </si>
  <si>
    <t>Skujaines un Svētaines ieleja</t>
  </si>
  <si>
    <t>LV0530100</t>
  </si>
  <si>
    <t>Eglone</t>
  </si>
  <si>
    <t>LV0530200</t>
  </si>
  <si>
    <t>Timsmales ezers</t>
  </si>
  <si>
    <t>LV0530300</t>
  </si>
  <si>
    <t>Starinas mežs</t>
  </si>
  <si>
    <t>LV0530400</t>
  </si>
  <si>
    <t>Ječu purvs</t>
  </si>
  <si>
    <t>LV0530500</t>
  </si>
  <si>
    <t>Vitrupes ieleja</t>
  </si>
  <si>
    <t>LV0530600</t>
  </si>
  <si>
    <t>Motrines ezers</t>
  </si>
  <si>
    <t>LV0530700</t>
  </si>
  <si>
    <t>Kapu ezers</t>
  </si>
  <si>
    <t>LV0530800</t>
  </si>
  <si>
    <t>Lielupes grīvas pļavas</t>
  </si>
  <si>
    <t>LV0530900</t>
  </si>
  <si>
    <t>Jašas-Bicānu ezers</t>
  </si>
  <si>
    <t>LV0531000</t>
  </si>
  <si>
    <t>Nīgrandes meži</t>
  </si>
  <si>
    <t>LV0531100</t>
  </si>
  <si>
    <t>Baltezera purvs</t>
  </si>
  <si>
    <t>LV0531200</t>
  </si>
  <si>
    <t>Rukšu purvs</t>
  </si>
  <si>
    <t>LV0531300</t>
  </si>
  <si>
    <t>Pāces pļavas</t>
  </si>
  <si>
    <t>LV0531400</t>
  </si>
  <si>
    <t>Apšuciema zāļu purvs</t>
  </si>
  <si>
    <t>LV0531500</t>
  </si>
  <si>
    <t>Lapiņu ezers</t>
  </si>
  <si>
    <t>LV0531600</t>
  </si>
  <si>
    <t>Taurīšu ezers</t>
  </si>
  <si>
    <t>LV0531700</t>
  </si>
  <si>
    <t>Platenes purvs</t>
  </si>
  <si>
    <t>LV0531800</t>
  </si>
  <si>
    <t>Pelcīšu purvs</t>
  </si>
  <si>
    <t>LV0531900</t>
  </si>
  <si>
    <t>Popes zāļu purvs</t>
  </si>
  <si>
    <t>LV0532000</t>
  </si>
  <si>
    <t>Sitas un Pededzes paliene</t>
  </si>
  <si>
    <t>LV0532200</t>
  </si>
  <si>
    <t>Alsungas meži</t>
  </si>
  <si>
    <t>LV0532300</t>
  </si>
  <si>
    <t>Ašu purvs</t>
  </si>
  <si>
    <t>LV0532400</t>
  </si>
  <si>
    <t>Asūnes ezers</t>
  </si>
  <si>
    <t>LV0532600</t>
  </si>
  <si>
    <t>Burgas pļavas</t>
  </si>
  <si>
    <t>LV0532700</t>
  </si>
  <si>
    <t>Burtnieku ezera pļavas</t>
  </si>
  <si>
    <t>LV0532800</t>
  </si>
  <si>
    <t>Būšnieku ezera krasts</t>
  </si>
  <si>
    <t>LV0532900</t>
  </si>
  <si>
    <t>Dimantu mežs</t>
  </si>
  <si>
    <t>LV0533000</t>
  </si>
  <si>
    <t>Druviņu tīrelis</t>
  </si>
  <si>
    <t>LV0533100</t>
  </si>
  <si>
    <t>Dubnas paliene</t>
  </si>
  <si>
    <t>LV0533200</t>
  </si>
  <si>
    <t>Durbes ezera pļavas</t>
  </si>
  <si>
    <t>LV0533300</t>
  </si>
  <si>
    <t>Dūres mežs</t>
  </si>
  <si>
    <t>LV0533400</t>
  </si>
  <si>
    <t>Dzilnas dumbrāji</t>
  </si>
  <si>
    <t>LV0533500</t>
  </si>
  <si>
    <t>Klagatu purvs</t>
  </si>
  <si>
    <t>LV0533600</t>
  </si>
  <si>
    <t>Kaļķu gārša</t>
  </si>
  <si>
    <t>LV0533700</t>
  </si>
  <si>
    <t>Kalna purvs</t>
  </si>
  <si>
    <t>LV0533800</t>
  </si>
  <si>
    <t>Kinkausku meži</t>
  </si>
  <si>
    <t>LV0533900</t>
  </si>
  <si>
    <t>Krapas gārša</t>
  </si>
  <si>
    <t>LV0534000</t>
  </si>
  <si>
    <t>Krojas meži</t>
  </si>
  <si>
    <t>LV0534100</t>
  </si>
  <si>
    <t>Liepnas niedrāji</t>
  </si>
  <si>
    <t>LV0534200</t>
  </si>
  <si>
    <t>Zepu mežs</t>
  </si>
  <si>
    <t>LV0534300</t>
  </si>
  <si>
    <t>Ļubasts</t>
  </si>
  <si>
    <t>LV0534400</t>
  </si>
  <si>
    <t>Matkules meži</t>
  </si>
  <si>
    <t>LV0534500</t>
  </si>
  <si>
    <t>Melnupes meži</t>
  </si>
  <si>
    <t>LV0534600</t>
  </si>
  <si>
    <t>Mētru mežs</t>
  </si>
  <si>
    <t>LV0534900</t>
  </si>
  <si>
    <t>Paltupes meži</t>
  </si>
  <si>
    <t>LV0535000</t>
  </si>
  <si>
    <t>Pašulienes mežs</t>
  </si>
  <si>
    <t>LV0535100</t>
  </si>
  <si>
    <t>Plunču ezera krasts</t>
  </si>
  <si>
    <t>LV0535200</t>
  </si>
  <si>
    <t>Posolnīca</t>
  </si>
  <si>
    <t>LV0535400</t>
  </si>
  <si>
    <t>Rūjas paliene</t>
  </si>
  <si>
    <t>LV0535500</t>
  </si>
  <si>
    <t>Sakas grīņi</t>
  </si>
  <si>
    <t>LV0535600</t>
  </si>
  <si>
    <t>Skrundas zivju dīķi</t>
  </si>
  <si>
    <t>LV0535700</t>
  </si>
  <si>
    <t>Sofikalna meži</t>
  </si>
  <si>
    <t>LV0535800</t>
  </si>
  <si>
    <t>Tebras ozolu meži</t>
  </si>
  <si>
    <t>LV0535900</t>
  </si>
  <si>
    <t>Tumes meži</t>
  </si>
  <si>
    <t>LV0536000</t>
  </si>
  <si>
    <t>Užavas augštece</t>
  </si>
  <si>
    <t>LV0536100</t>
  </si>
  <si>
    <t>Zāgadu kalni</t>
  </si>
  <si>
    <t>LV0536200</t>
  </si>
  <si>
    <t>Zaķu riests</t>
  </si>
  <si>
    <t>LV0536300</t>
  </si>
  <si>
    <t>Zilaiskalns</t>
  </si>
  <si>
    <t>LV0536400</t>
  </si>
  <si>
    <t>Jaša</t>
  </si>
  <si>
    <t>LV0536500</t>
  </si>
  <si>
    <t>Pāvilostas pelēkā kāpa</t>
  </si>
  <si>
    <t>LV0536600</t>
  </si>
  <si>
    <t>Lubāna mitrājs</t>
  </si>
  <si>
    <t>LV0536700</t>
  </si>
  <si>
    <t>Zušu-Staiņu sēravoti</t>
  </si>
  <si>
    <t>LV0600100</t>
  </si>
  <si>
    <t>Vecpiebalga</t>
  </si>
  <si>
    <t>Aizsargājamo ainavu apvidus</t>
  </si>
  <si>
    <t>LV0600200</t>
  </si>
  <si>
    <t>Veclaicene</t>
  </si>
  <si>
    <t>LV0600300</t>
  </si>
  <si>
    <t>Augšzeme</t>
  </si>
  <si>
    <t>LV0600400</t>
  </si>
  <si>
    <t>Augšdaugava</t>
  </si>
  <si>
    <t>LV0600500</t>
  </si>
  <si>
    <t>Vestiena</t>
  </si>
  <si>
    <t>LV0600700</t>
  </si>
  <si>
    <t>Ziemeļgauja</t>
  </si>
  <si>
    <t>LV0600800</t>
  </si>
  <si>
    <t>Ādaži</t>
  </si>
  <si>
    <t>LV0600900</t>
  </si>
  <si>
    <t>Kaučers</t>
  </si>
  <si>
    <t>LV0601000</t>
  </si>
  <si>
    <t>Nīcgales meži</t>
  </si>
  <si>
    <t>LV0804600</t>
  </si>
  <si>
    <t>Dzelmes</t>
  </si>
  <si>
    <t>Mikroliegums: Natura 2000</t>
  </si>
  <si>
    <t>LV0824700</t>
  </si>
  <si>
    <t>Visikums</t>
  </si>
  <si>
    <t>LV0826100</t>
  </si>
  <si>
    <t>Vidagas meži</t>
  </si>
  <si>
    <t>LV0826300</t>
  </si>
  <si>
    <t>Gaujienas purvainie meži</t>
  </si>
  <si>
    <t>LV0826800</t>
  </si>
  <si>
    <t>Melderupītes meži</t>
  </si>
  <si>
    <t>LV0830100</t>
  </si>
  <si>
    <t>Ozoldārzs</t>
  </si>
  <si>
    <t>LV0830200</t>
  </si>
  <si>
    <t>Vecsēlpils</t>
  </si>
  <si>
    <t>LV0830300</t>
  </si>
  <si>
    <t>Silzemnieki</t>
  </si>
  <si>
    <t>LV0830400</t>
  </si>
  <si>
    <t>Dubļukrogs</t>
  </si>
  <si>
    <t>LV0830500</t>
  </si>
  <si>
    <t>Priedes</t>
  </si>
  <si>
    <t>LV0830600</t>
  </si>
  <si>
    <t>Bērzoles riests</t>
  </si>
  <si>
    <t>LV0830700</t>
  </si>
  <si>
    <t>Bērzu purvs</t>
  </si>
  <si>
    <t>LV0830800</t>
  </si>
  <si>
    <t>Bulvāra riests</t>
  </si>
  <si>
    <t>LV0830900</t>
  </si>
  <si>
    <t>Graviņas</t>
  </si>
  <si>
    <t>LV0831000</t>
  </si>
  <si>
    <t>Šepkas riests</t>
  </si>
  <si>
    <t>LV0831100</t>
  </si>
  <si>
    <t>Kaļņa riests</t>
  </si>
  <si>
    <t>LV0831300</t>
  </si>
  <si>
    <t>Bānūžu zelta avots</t>
  </si>
  <si>
    <t>LV0831400</t>
  </si>
  <si>
    <t>Dravenieku avoti</t>
  </si>
  <si>
    <t>LV0831500</t>
  </si>
  <si>
    <t>Elles purvs</t>
  </si>
  <si>
    <t>LV0831600</t>
  </si>
  <si>
    <t>Dzirnieku pļava</t>
  </si>
  <si>
    <t>LV0831700</t>
  </si>
  <si>
    <t>Maitiķu avoti</t>
  </si>
  <si>
    <t>LV0831800</t>
  </si>
  <si>
    <t>Mežamatveju kadiķu pļavas</t>
  </si>
  <si>
    <t>LV0831900</t>
  </si>
  <si>
    <t>Mežamatveju pļavas</t>
  </si>
  <si>
    <t>LV0843500</t>
  </si>
  <si>
    <t>Igaunijas riests</t>
  </si>
  <si>
    <t>LV0900100</t>
  </si>
  <si>
    <t>Nida-Pērkone</t>
  </si>
  <si>
    <t>Aizsargājamā jūras teritorija</t>
  </si>
  <si>
    <t>LV0900200</t>
  </si>
  <si>
    <t>Akmensrags</t>
  </si>
  <si>
    <t>LV0900300</t>
  </si>
  <si>
    <t>Irbes šaurums</t>
  </si>
  <si>
    <t>LV0900400</t>
  </si>
  <si>
    <t>Rīgas līča rietumu piekraste</t>
  </si>
  <si>
    <t>LV0900500</t>
  </si>
  <si>
    <t>Selga uz rietumiem no Tūjas</t>
  </si>
  <si>
    <t>LV0900600</t>
  </si>
  <si>
    <t>Vitrupe - Tūja</t>
  </si>
  <si>
    <t>LV0900700</t>
  </si>
  <si>
    <t>Ainaži - Salacgrīva</t>
  </si>
  <si>
    <t>Biotopa kods</t>
  </si>
  <si>
    <t>Platība ha</t>
  </si>
  <si>
    <t>Reprezentativitāte</t>
  </si>
  <si>
    <t>9010*</t>
  </si>
  <si>
    <t>9160</t>
  </si>
  <si>
    <t>3160</t>
  </si>
  <si>
    <t>7120</t>
  </si>
  <si>
    <t>3130</t>
  </si>
  <si>
    <t>9080*</t>
  </si>
  <si>
    <t>91D0*</t>
  </si>
  <si>
    <t>9180*</t>
  </si>
  <si>
    <t>7140</t>
  </si>
  <si>
    <t>9020*</t>
  </si>
  <si>
    <t>91E0*</t>
  </si>
  <si>
    <t>7160</t>
  </si>
  <si>
    <t>7110*</t>
  </si>
  <si>
    <t>6270*</t>
  </si>
  <si>
    <t>9050</t>
  </si>
  <si>
    <t>6510</t>
  </si>
  <si>
    <t/>
  </si>
  <si>
    <t>9070</t>
  </si>
  <si>
    <t>3260</t>
  </si>
  <si>
    <t>6430</t>
  </si>
  <si>
    <t>6530*</t>
  </si>
  <si>
    <t>3150</t>
  </si>
  <si>
    <t>-</t>
  </si>
  <si>
    <t>6450</t>
  </si>
  <si>
    <t>9060</t>
  </si>
  <si>
    <t>6410</t>
  </si>
  <si>
    <t>7150</t>
  </si>
  <si>
    <t>5130</t>
  </si>
  <si>
    <t>7230</t>
  </si>
  <si>
    <t>6230*</t>
  </si>
  <si>
    <t>4010</t>
  </si>
  <si>
    <t>7210*</t>
  </si>
  <si>
    <t>7220*</t>
  </si>
  <si>
    <t>6210</t>
  </si>
  <si>
    <t>3140</t>
  </si>
  <si>
    <t>91F0</t>
  </si>
  <si>
    <t>M</t>
  </si>
  <si>
    <t>8210</t>
  </si>
  <si>
    <t>6120*</t>
  </si>
  <si>
    <t>6110*</t>
  </si>
  <si>
    <t>8310</t>
  </si>
  <si>
    <t>3270</t>
  </si>
  <si>
    <t>8220</t>
  </si>
  <si>
    <t>1640</t>
  </si>
  <si>
    <t>2320</t>
  </si>
  <si>
    <t>1220</t>
  </si>
  <si>
    <t>2130*</t>
  </si>
  <si>
    <t>1210</t>
  </si>
  <si>
    <t>2140*</t>
  </si>
  <si>
    <t>2120</t>
  </si>
  <si>
    <t>1310</t>
  </si>
  <si>
    <t>2180</t>
  </si>
  <si>
    <t>2110</t>
  </si>
  <si>
    <t>1150*</t>
  </si>
  <si>
    <t>2190</t>
  </si>
  <si>
    <t>1230</t>
  </si>
  <si>
    <t>1630*</t>
  </si>
  <si>
    <t>4030</t>
  </si>
  <si>
    <t>1110</t>
  </si>
  <si>
    <t>1170</t>
  </si>
  <si>
    <t>7320</t>
  </si>
  <si>
    <t>3190*</t>
  </si>
  <si>
    <t>2170</t>
  </si>
  <si>
    <t>91T0</t>
  </si>
  <si>
    <t>2330</t>
  </si>
  <si>
    <t>Nosaukums latviski</t>
  </si>
  <si>
    <t>Latīniski</t>
  </si>
  <si>
    <t>abinieki</t>
  </si>
  <si>
    <t>bezmugurkaulnieki</t>
  </si>
  <si>
    <t>ķērpji</t>
  </si>
  <si>
    <t>aļģes</t>
  </si>
  <si>
    <t>putni</t>
  </si>
  <si>
    <t>rāpuļi</t>
  </si>
  <si>
    <t>sēnes</t>
  </si>
  <si>
    <t>sūnas</t>
  </si>
  <si>
    <t>ziedaugi un paparžaugi</t>
  </si>
  <si>
    <t>zivis</t>
  </si>
  <si>
    <t>Sarkanvēdera ugunskrupis</t>
  </si>
  <si>
    <t>Bombina bombina</t>
  </si>
  <si>
    <t>Dobumu māņskorpions</t>
  </si>
  <si>
    <t>Dobumainā akrokodija</t>
  </si>
  <si>
    <t>Caurspīdīgā nitella</t>
  </si>
  <si>
    <t>Vistu vanags</t>
  </si>
  <si>
    <t>Gludenā čūska</t>
  </si>
  <si>
    <t>Sarainā rūsassēne</t>
  </si>
  <si>
    <t>Dzeltenā kurpīte</t>
  </si>
  <si>
    <t>Sīga</t>
  </si>
  <si>
    <t>Smilšu krupis</t>
  </si>
  <si>
    <t>Bufo calamita</t>
  </si>
  <si>
    <t>Garlūpas racējlapsene</t>
  </si>
  <si>
    <t>Atvasainā alektorija</t>
  </si>
  <si>
    <t>Bikšainais apogs</t>
  </si>
  <si>
    <t>Purva bruņurupucis</t>
  </si>
  <si>
    <t>Kāpu tintene</t>
  </si>
  <si>
    <t>Nokarenā stardzīslene</t>
  </si>
  <si>
    <t>Ženēvas cekuliņš</t>
  </si>
  <si>
    <t>Upes nēģis</t>
  </si>
  <si>
    <t>Lielais tritons</t>
  </si>
  <si>
    <t>Triturus cristatus</t>
  </si>
  <si>
    <t>Lielacu kamene</t>
  </si>
  <si>
    <t>Artonijveida artonija</t>
  </si>
  <si>
    <t>Klinšu ērglis</t>
  </si>
  <si>
    <t>Rožainā piepe</t>
  </si>
  <si>
    <t>Sašaurinātā bārdlape</t>
  </si>
  <si>
    <t>Piramidālais cekuliņš</t>
  </si>
  <si>
    <t>Lasis</t>
  </si>
  <si>
    <t>Anthrenochernes stellae</t>
  </si>
  <si>
    <t>Šneidera mizmīlis</t>
  </si>
  <si>
    <t>Sīkpunktainā artonija</t>
  </si>
  <si>
    <t>Vidējais ērglis</t>
  </si>
  <si>
    <t>Lakas plakanpiepe</t>
  </si>
  <si>
    <t>Trejdaivu bacānija</t>
  </si>
  <si>
    <t>Zālainā cirvene</t>
  </si>
  <si>
    <t>Taimiņš</t>
  </si>
  <si>
    <t>Bembix rostrata</t>
  </si>
  <si>
    <t>Lielais Ozolu koksngrauzis</t>
  </si>
  <si>
    <t>Bālā bacīdija</t>
  </si>
  <si>
    <t>Mazais ērglis</t>
  </si>
  <si>
    <t>Košā zeltpore</t>
  </si>
  <si>
    <t>Zaļā buksbaumija</t>
  </si>
  <si>
    <t>Šaurlapu cirvene</t>
  </si>
  <si>
    <t>Alata</t>
  </si>
  <si>
    <t>Bombus confusus</t>
  </si>
  <si>
    <t>Bērzu briežvabole</t>
  </si>
  <si>
    <t>Baktrospora sp.</t>
  </si>
  <si>
    <t>Lielais dumpis</t>
  </si>
  <si>
    <t>Hadriāna zemestauki</t>
  </si>
  <si>
    <t>Apaļlapu dumbrene</t>
  </si>
  <si>
    <t>Laksis</t>
  </si>
  <si>
    <t>Boros schneideri</t>
  </si>
  <si>
    <t>Asribu vārpstiņgliemezis</t>
  </si>
  <si>
    <t>Lodveida biatora</t>
  </si>
  <si>
    <t>Ūpis</t>
  </si>
  <si>
    <t>Melnsvītras cietpiepe</t>
  </si>
  <si>
    <t>Donavas krāčsūna</t>
  </si>
  <si>
    <t>Purva mātsakne</t>
  </si>
  <si>
    <t>Cerambyx cerdo</t>
  </si>
  <si>
    <t>Parastā strautspāre</t>
  </si>
  <si>
    <t>Null kollema</t>
  </si>
  <si>
    <t>Baltvaigu zīriņš</t>
  </si>
  <si>
    <t>Vēdekļa sārtaine</t>
  </si>
  <si>
    <t>Tamariska frulānija</t>
  </si>
  <si>
    <t>Spožais suņburkšķis</t>
  </si>
  <si>
    <t>Ceruchus chrysomelinus</t>
  </si>
  <si>
    <t>Sarkanais plakanis</t>
  </si>
  <si>
    <t>Divkrāsainā briorija</t>
  </si>
  <si>
    <t>Baltspārnu zīriņš</t>
  </si>
  <si>
    <t>Melnā zvīņbeka</t>
  </si>
  <si>
    <t>Smaržīgā zemessomenīte</t>
  </si>
  <si>
    <t>Zāļlapu smiltenīte</t>
  </si>
  <si>
    <t>Clausilia cruciata</t>
  </si>
  <si>
    <t>Platā airvabole</t>
  </si>
  <si>
    <t>Apsarmotā kalīcija</t>
  </si>
  <si>
    <t>Melnais zīriņš</t>
  </si>
  <si>
    <t>Milzu skropstvaigzne</t>
  </si>
  <si>
    <t>Lapzemes āķīte</t>
  </si>
  <si>
    <t>Jūrmalas miķelīte</t>
  </si>
  <si>
    <t>Cordulegaster annulata</t>
  </si>
  <si>
    <t>Lielais torņgliemezis</t>
  </si>
  <si>
    <t>Ozolu kalīcija</t>
  </si>
  <si>
    <t>Melnais stārķis</t>
  </si>
  <si>
    <t>Parazītiskā samtbeka</t>
  </si>
  <si>
    <t>Spīdīgā āķīte</t>
  </si>
  <si>
    <t>Nokarenais tragantzirnis</t>
  </si>
  <si>
    <t>Cucujus cinnaberinus</t>
  </si>
  <si>
    <t>Lielais dižkoksngrauzis</t>
  </si>
  <si>
    <t>Olīvzaļā cetrēlija</t>
  </si>
  <si>
    <t>Čūskērglis</t>
  </si>
  <si>
    <t>Plaisājošā rūtaine</t>
  </si>
  <si>
    <t>Ēnāja stāvaine</t>
  </si>
  <si>
    <t>Vārpu ēnpaparde</t>
  </si>
  <si>
    <t>Dytiscus latissimus</t>
  </si>
  <si>
    <t>Skabiosu pļavraibenis</t>
  </si>
  <si>
    <t>Zaļganā henotēka</t>
  </si>
  <si>
    <t>Meža balodis</t>
  </si>
  <si>
    <t>Zarainā ķekarpaparde</t>
  </si>
  <si>
    <t>Ena montana</t>
  </si>
  <si>
    <t>Spīdīgais praulgrauzis</t>
  </si>
  <si>
    <t>Brūngalvainā henotēka</t>
  </si>
  <si>
    <t>Zaļā vārna</t>
  </si>
  <si>
    <t>Doblapu leženeja</t>
  </si>
  <si>
    <t>Plūksnu ķekarpaparde</t>
  </si>
  <si>
    <t>Ergates faber</t>
  </si>
  <si>
    <t>Blāvais praulgrauzis</t>
  </si>
  <si>
    <t>Lapveida kladonija</t>
  </si>
  <si>
    <t>Ziemeļu gulbis</t>
  </si>
  <si>
    <t>Astīšu smaillape</t>
  </si>
  <si>
    <t>Vienkāršā ķekarpaparde</t>
  </si>
  <si>
    <t>Euphydryas aurinia</t>
  </si>
  <si>
    <t>Divjoslu airvabole</t>
  </si>
  <si>
    <t>Paresninātā kladonija</t>
  </si>
  <si>
    <t>Lielais piekūns</t>
  </si>
  <si>
    <t>Trīsrindu mēzija</t>
  </si>
  <si>
    <t>Virdžīnijas ķekarpaparde</t>
  </si>
  <si>
    <t>Gnorimus nobilis</t>
  </si>
  <si>
    <t>Lēcveida vīngliemezis</t>
  </si>
  <si>
    <t>Parazītiskā kladonija</t>
  </si>
  <si>
    <t>Apodziņš</t>
  </si>
  <si>
    <t>Īrijas merkija</t>
  </si>
  <si>
    <t>Benekena zaķauza</t>
  </si>
  <si>
    <t>Gnorimus variabilis</t>
  </si>
  <si>
    <t>Medicīnas dēle</t>
  </si>
  <si>
    <t>Kollemas</t>
  </si>
  <si>
    <t>Jūras ērglis</t>
  </si>
  <si>
    <t>Viļņainā nekera</t>
  </si>
  <si>
    <t>Izlocītā ķērsa</t>
  </si>
  <si>
    <t>Graphoderus bilineatus</t>
  </si>
  <si>
    <t>Ošu pļavraibenis</t>
  </si>
  <si>
    <t>Izplestā evernija</t>
  </si>
  <si>
    <t>Mazais ķīris</t>
  </si>
  <si>
    <t>Kailā apaļlape</t>
  </si>
  <si>
    <t>Pūkainā ķērsa</t>
  </si>
  <si>
    <t>Helicigona lapicida</t>
  </si>
  <si>
    <t>Liellūpas vīngliemezis</t>
  </si>
  <si>
    <t>Gobu gialekta</t>
  </si>
  <si>
    <t>Lielais ķīris</t>
  </si>
  <si>
    <t>Spurainā dzīparene</t>
  </si>
  <si>
    <t>Ūdeņu grīslis</t>
  </si>
  <si>
    <t>Hirudo medicinalis</t>
  </si>
  <si>
    <t>Dižā briežvabole</t>
  </si>
  <si>
    <t>Lentveida hipogimnija</t>
  </si>
  <si>
    <t>Melnā klija</t>
  </si>
  <si>
    <t>Nemanāmā šķībvācelīte</t>
  </si>
  <si>
    <t>Akotainais grīslis</t>
  </si>
  <si>
    <t>Hypodryas maturna</t>
  </si>
  <si>
    <t>Skrajribu vārpstiņgliemezis</t>
  </si>
  <si>
    <t>Zilganā leptogija</t>
  </si>
  <si>
    <t>Sarkanā klija</t>
  </si>
  <si>
    <t>Peldošā ričijvācelīte</t>
  </si>
  <si>
    <t>Vizuļu grīslis</t>
  </si>
  <si>
    <t>Isognomostoma isognomostoma</t>
  </si>
  <si>
    <t>Ziemeļu upespērlene</t>
  </si>
  <si>
    <t>Piesātinātā leptogija</t>
  </si>
  <si>
    <t>Zivjērglis</t>
  </si>
  <si>
    <t>Birztalu lāpstīte</t>
  </si>
  <si>
    <t>Divsēklu grīslis</t>
  </si>
  <si>
    <t>Lucanus cervus</t>
  </si>
  <si>
    <t>Sīkspāre</t>
  </si>
  <si>
    <t>Dobumainais plaušķērpis</t>
  </si>
  <si>
    <t>Baltmugurdzenis</t>
  </si>
  <si>
    <t>Tūbainā bārkstlape</t>
  </si>
  <si>
    <t>Kūdrāja grīslis</t>
  </si>
  <si>
    <t>Macrogastra latestriata</t>
  </si>
  <si>
    <t>Priežu sveķotājkoksngrauzis</t>
  </si>
  <si>
    <t>Caurumainā menegacija</t>
  </si>
  <si>
    <t>Vidējais dzenis</t>
  </si>
  <si>
    <t>Baumgartnera pārzobe</t>
  </si>
  <si>
    <t>Ligeras grīslis</t>
  </si>
  <si>
    <t>Margaritifera margaritifera</t>
  </si>
  <si>
    <t>Lapkoku praulgrauzis</t>
  </si>
  <si>
    <t>Asinssārtais mikoblasts</t>
  </si>
  <si>
    <t>Trīspirkstu dzenis</t>
  </si>
  <si>
    <t>Košzaļā pārzobe</t>
  </si>
  <si>
    <t>Makenzija grīslis</t>
  </si>
  <si>
    <t>Nehalennia speciosa</t>
  </si>
  <si>
    <t>Mannerheima īsspārnis</t>
  </si>
  <si>
    <t>Gludā nefroma</t>
  </si>
  <si>
    <t>Zaļā dzilna</t>
  </si>
  <si>
    <t>Pleznveida grīslis</t>
  </si>
  <si>
    <t>Nothorina punctata</t>
  </si>
  <si>
    <t>Dzeltenkrūšu ēnvabole</t>
  </si>
  <si>
    <t>Vienādā nefroma</t>
  </si>
  <si>
    <t>Mazais zīriņš</t>
  </si>
  <si>
    <t>Palu grīslis</t>
  </si>
  <si>
    <t>Osmoderma eremita</t>
  </si>
  <si>
    <t>Īsspārnu sisenis</t>
  </si>
  <si>
    <t>Izlocītā opegrafa</t>
  </si>
  <si>
    <t>Upes zīriņš</t>
  </si>
  <si>
    <t>Matainais grīslis</t>
  </si>
  <si>
    <t>Oxyporus mannerheimii</t>
  </si>
  <si>
    <t>Skujkoku dižkoksngrauzis</t>
  </si>
  <si>
    <t>Koraļveida parmeliella</t>
  </si>
  <si>
    <t>Jūras zīriņš</t>
  </si>
  <si>
    <t>Reihenbaha grīslis</t>
  </si>
  <si>
    <t>Phryganophilus ruficollis</t>
  </si>
  <si>
    <t>Biezā perlamutrene</t>
  </si>
  <si>
    <t>Liepu parmelīna</t>
  </si>
  <si>
    <t>Mednis</t>
  </si>
  <si>
    <t>Pēdveida grīslis</t>
  </si>
  <si>
    <t>Podisma pedestris</t>
  </si>
  <si>
    <t>Slaidais pumpurgliemezis</t>
  </si>
  <si>
    <t>Caurumainā pertuzārija</t>
  </si>
  <si>
    <t>Knābja grīslis</t>
  </si>
  <si>
    <t>Tragosoma depsarium</t>
  </si>
  <si>
    <t>Spožais pumpurgliemezis</t>
  </si>
  <si>
    <t>Knupjveida piknotēlija</t>
  </si>
  <si>
    <t>Skandināvijas grīslis</t>
  </si>
  <si>
    <t>Unio crassus</t>
  </si>
  <si>
    <t>Četrzobu pumpurgliemezis</t>
  </si>
  <si>
    <t>Trauslā ramalīna</t>
  </si>
  <si>
    <t>Sarkanā cefalantēra</t>
  </si>
  <si>
    <t>Vertigo angustior</t>
  </si>
  <si>
    <t>Resnais pumpurgliemezis</t>
  </si>
  <si>
    <t>Skleroforas</t>
  </si>
  <si>
    <t>Zviedrijas pundurgrimonis</t>
  </si>
  <si>
    <t>Vertigo genesii</t>
  </si>
  <si>
    <t>Zvīņainā telotrēma</t>
  </si>
  <si>
    <t>Platlapu cinna</t>
  </si>
  <si>
    <t>Vertigo geyeri</t>
  </si>
  <si>
    <t>Daudzlapu umbilikārija</t>
  </si>
  <si>
    <t>Lielā raganzālīte</t>
  </si>
  <si>
    <t>Vertigo moulinsiana</t>
  </si>
  <si>
    <t>Mužo ksantoparmēlija</t>
  </si>
  <si>
    <t>Mānīgā knīdija</t>
  </si>
  <si>
    <t>Acrocordia cavata</t>
  </si>
  <si>
    <t>Zaļā dobziede</t>
  </si>
  <si>
    <t>Alectoria sarmentosa</t>
  </si>
  <si>
    <t>Trejdaivu koraļsakne</t>
  </si>
  <si>
    <t>Arthonia arthonioides</t>
  </si>
  <si>
    <t>Dobais cīrulītis</t>
  </si>
  <si>
    <t>Arthonia byssacea</t>
  </si>
  <si>
    <t>Vidējais cīrulītis</t>
  </si>
  <si>
    <t>Bacidia rosella</t>
  </si>
  <si>
    <t>Melnā klintene</t>
  </si>
  <si>
    <t>Bactrospora sp.</t>
  </si>
  <si>
    <t>Skandināvijas klintene</t>
  </si>
  <si>
    <t>Biatora sphaeroides</t>
  </si>
  <si>
    <t>Mīkstā cietpiene</t>
  </si>
  <si>
    <t>Bryoria bicolor</t>
  </si>
  <si>
    <t>Krūmu cietpiene</t>
  </si>
  <si>
    <t>Calicium adspersum</t>
  </si>
  <si>
    <t>Brūnais dižmeldrs</t>
  </si>
  <si>
    <t>Calicium quercinum</t>
  </si>
  <si>
    <t>Dzeltenā dzegužkurpīte</t>
  </si>
  <si>
    <t>Cetrelia olivetorum</t>
  </si>
  <si>
    <t>Asinssarkanā dzegužpirkstīte</t>
  </si>
  <si>
    <t>Chaenotheca chlorella</t>
  </si>
  <si>
    <t>Iedzeltenā dzegužpirkstīte</t>
  </si>
  <si>
    <t>Chaenotheca phaeocephala</t>
  </si>
  <si>
    <t>Rusova dzegužpirkstīte</t>
  </si>
  <si>
    <t>Cladonia foliacea</t>
  </si>
  <si>
    <t>Augstais gaiļpiesis</t>
  </si>
  <si>
    <t>Cladonia incrassata</t>
  </si>
  <si>
    <t>Sīpoliņu zobainīte</t>
  </si>
  <si>
    <t>Cladonia parasitica</t>
  </si>
  <si>
    <t>Fišera neļķe</t>
  </si>
  <si>
    <t xml:space="preserve">Kollemas </t>
  </si>
  <si>
    <t>Collema spp.</t>
  </si>
  <si>
    <t>Krāšņā neļķe</t>
  </si>
  <si>
    <t>Evernia divaricata</t>
  </si>
  <si>
    <t>Parastais plakanstaipeknis</t>
  </si>
  <si>
    <t>Gyalecta ulmi</t>
  </si>
  <si>
    <t>Trejvārpu plakanstaipeknis</t>
  </si>
  <si>
    <t>Hypogymnia vittata</t>
  </si>
  <si>
    <t>Ruiša pūķgalve</t>
  </si>
  <si>
    <t>Leptogium cyanescens</t>
  </si>
  <si>
    <t>Vidējā rasene</t>
  </si>
  <si>
    <t>Leptogium saturninum</t>
  </si>
  <si>
    <t>Sīkais pameldrs</t>
  </si>
  <si>
    <t>Lobaria scrobiculata</t>
  </si>
  <si>
    <t>Tumšzaļā kazroze</t>
  </si>
  <si>
    <t>Menegazzia terebrata</t>
  </si>
  <si>
    <t>Bezlapainā epipogija</t>
  </si>
  <si>
    <t>Mycoblastus sanguinarius</t>
  </si>
  <si>
    <t>Meldru kosa</t>
  </si>
  <si>
    <t>Nephroma laevigatum</t>
  </si>
  <si>
    <t>Lielā kosa</t>
  </si>
  <si>
    <t>Nephroma parile</t>
  </si>
  <si>
    <t>Grīņa sārtene</t>
  </si>
  <si>
    <t>Opegrapha vermicellifera</t>
  </si>
  <si>
    <t>Purva dievkrēsliņš</t>
  </si>
  <si>
    <t>Parmeliella triptophylla</t>
  </si>
  <si>
    <t>Meža auzene</t>
  </si>
  <si>
    <t>Parmelina tiliacea</t>
  </si>
  <si>
    <t>Iesārtā zeltstarīte</t>
  </si>
  <si>
    <t>Pertusaria pertusa</t>
  </si>
  <si>
    <t>Šultesa madara</t>
  </si>
  <si>
    <t>Pycnothelia papillaria</t>
  </si>
  <si>
    <t>Trejziedu madara</t>
  </si>
  <si>
    <t>Ramalina thrausta</t>
  </si>
  <si>
    <t>Krustlapu drudzene</t>
  </si>
  <si>
    <t>Sclerophora spp.</t>
  </si>
  <si>
    <t>Tumšzilā drudzene</t>
  </si>
  <si>
    <t>Thelotrema lepadinum</t>
  </si>
  <si>
    <t>Rūgtā drudzenīte</t>
  </si>
  <si>
    <t>Umbilicaria polyphylla</t>
  </si>
  <si>
    <t>Sarmatainā bitene</t>
  </si>
  <si>
    <t>Xanthoparmelia mougeotii</t>
  </si>
  <si>
    <t>Jumstiņu gladiola</t>
  </si>
  <si>
    <t>Nitella translucens</t>
  </si>
  <si>
    <t>Lietuvas ūdenszāle</t>
  </si>
  <si>
    <t>Accipiter gentilis</t>
  </si>
  <si>
    <t>Svītrainā ūdenszāle</t>
  </si>
  <si>
    <t>Aegolius funereus</t>
  </si>
  <si>
    <t>Ārstniecības rūgtene</t>
  </si>
  <si>
    <t>Aquila chrysaetos</t>
  </si>
  <si>
    <t>Garkātu ģipsene</t>
  </si>
  <si>
    <t>Aquila clanga</t>
  </si>
  <si>
    <t>Purva sūnene</t>
  </si>
  <si>
    <t>Aquila pomarina</t>
  </si>
  <si>
    <t>Baltijas efeja</t>
  </si>
  <si>
    <t>Botaurus stellaris</t>
  </si>
  <si>
    <t>Vienguma hermīnija</t>
  </si>
  <si>
    <t>Bubo bubo</t>
  </si>
  <si>
    <t>Dienvidu mārsmilga</t>
  </si>
  <si>
    <t>Chlidonias hybrida</t>
  </si>
  <si>
    <t>Eiropas kāpumiezis</t>
  </si>
  <si>
    <t>Chlidonias leucopterus</t>
  </si>
  <si>
    <t>Parastā vairoglape</t>
  </si>
  <si>
    <t>Chlidonias niger</t>
  </si>
  <si>
    <t>Pūkainā asinszāle</t>
  </si>
  <si>
    <t>Ciconia nigra</t>
  </si>
  <si>
    <t>Kalnu asinszāle</t>
  </si>
  <si>
    <t>Circaetus gallicus</t>
  </si>
  <si>
    <t>Sibīrijas skalbe</t>
  </si>
  <si>
    <t>Columba oenas</t>
  </si>
  <si>
    <t>Atvašu saulrietenis</t>
  </si>
  <si>
    <t>Coracias garrulus</t>
  </si>
  <si>
    <t>Sīpoliņu donis</t>
  </si>
  <si>
    <t>Cygnus cygnus</t>
  </si>
  <si>
    <t>Kūdrāja donis</t>
  </si>
  <si>
    <t>Falco peregrinus</t>
  </si>
  <si>
    <t>Prūšu bezgale</t>
  </si>
  <si>
    <t>Glaucidium passerinum</t>
  </si>
  <si>
    <t>Kalnu dedestiņa</t>
  </si>
  <si>
    <t>Haliaeetus albicilla</t>
  </si>
  <si>
    <t>Melnā dedestiņa</t>
  </si>
  <si>
    <t>Larus minutus</t>
  </si>
  <si>
    <t>Zirņveida dedestiņa</t>
  </si>
  <si>
    <t>Larus ridibundus</t>
  </si>
  <si>
    <t>Sibīrijas mēlziede</t>
  </si>
  <si>
    <t>Milvus migrans</t>
  </si>
  <si>
    <t>Lēzeļa vīrcele</t>
  </si>
  <si>
    <t>Milvus milvus</t>
  </si>
  <si>
    <t>Lēzeļa lipare</t>
  </si>
  <si>
    <t>Pandion haliaetus</t>
  </si>
  <si>
    <t>Ārstniecības cietsēkle</t>
  </si>
  <si>
    <t>Picoides leucotos</t>
  </si>
  <si>
    <t>Daudzgadīgā mēnesene</t>
  </si>
  <si>
    <t>Picoides medius</t>
  </si>
  <si>
    <t>Palu staipeknītis</t>
  </si>
  <si>
    <t>Picoides tridactylus</t>
  </si>
  <si>
    <t>Sekstainais nārbulis</t>
  </si>
  <si>
    <t>Picus viridis</t>
  </si>
  <si>
    <t>Cepurainā neotiante</t>
  </si>
  <si>
    <t>Sterna albifrons</t>
  </si>
  <si>
    <t>Smiltāju esparsete</t>
  </si>
  <si>
    <t>Sterna hirundo</t>
  </si>
  <si>
    <t>Mušu ofrīda</t>
  </si>
  <si>
    <t>Sterna paradisaea</t>
  </si>
  <si>
    <t>Vīru dzegužpuķe</t>
  </si>
  <si>
    <t>Tetrao urogallus</t>
  </si>
  <si>
    <t>Bruņcepuru dzegužpuķe</t>
  </si>
  <si>
    <t>Coronella austriaca</t>
  </si>
  <si>
    <t>Zalkšu dzegužpuķe</t>
  </si>
  <si>
    <t>Emys orbicularis</t>
  </si>
  <si>
    <t>Deguma dzegužpuķe</t>
  </si>
  <si>
    <t>Asterodon ferruginosus</t>
  </si>
  <si>
    <t>Zilganā brūnkāte</t>
  </si>
  <si>
    <t>Coprinus dunarum</t>
  </si>
  <si>
    <t>Lielā brūnkāte</t>
  </si>
  <si>
    <t>Fomitopsis rosea</t>
  </si>
  <si>
    <t>Bālziedu brūnkāte</t>
  </si>
  <si>
    <t>Ganoderma lucidum</t>
  </si>
  <si>
    <t>Dižā jāņeglīte</t>
  </si>
  <si>
    <t>Hapalopilus croceus</t>
  </si>
  <si>
    <t>Meža jāņeglīte</t>
  </si>
  <si>
    <t>Phallus hadriani</t>
  </si>
  <si>
    <t>Apaļā septiņvīre</t>
  </si>
  <si>
    <t>Phellinus nigrolimitatus</t>
  </si>
  <si>
    <t>Skrajziedu skarene</t>
  </si>
  <si>
    <t>Rhodotus palmatus</t>
  </si>
  <si>
    <t>Mieturu mugurene</t>
  </si>
  <si>
    <t>Strobilomyces floccopus</t>
  </si>
  <si>
    <t>Vairvasiņu sūrene</t>
  </si>
  <si>
    <t>Trichaster melanocephalus</t>
  </si>
  <si>
    <t>Daivainā cietpaparde</t>
  </si>
  <si>
    <t>Xerocomus parasiticus</t>
  </si>
  <si>
    <t>Brauna cietpaparde</t>
  </si>
  <si>
    <t>Xylobolus frustulatus</t>
  </si>
  <si>
    <t>Kranca retējs</t>
  </si>
  <si>
    <t>Lielziedu brūngalvīte</t>
  </si>
  <si>
    <t>Antitrichia curtipendula</t>
  </si>
  <si>
    <t>Matveida pukcinelija</t>
  </si>
  <si>
    <t>Barbilophozia attenuata</t>
  </si>
  <si>
    <t>Šaurlapu lakacis</t>
  </si>
  <si>
    <t>Bazzania trilobata</t>
  </si>
  <si>
    <t>Meža silpurene</t>
  </si>
  <si>
    <t>Buxbaumia viridis</t>
  </si>
  <si>
    <t>Vidējā ziemciete</t>
  </si>
  <si>
    <t>Calliergon trifarium</t>
  </si>
  <si>
    <t>Sīpoliņu gundega</t>
  </si>
  <si>
    <t>Cinclidotus danubicus</t>
  </si>
  <si>
    <t>Villainā gundega</t>
  </si>
  <si>
    <t>Frullania tamarisci</t>
  </si>
  <si>
    <t>Ārstniecības brūnvālīte</t>
  </si>
  <si>
    <t>Geocalyx graveolens</t>
  </si>
  <si>
    <t>Igaunijas rūgtlape</t>
  </si>
  <si>
    <t>Hamatocaulis lapponicus</t>
  </si>
  <si>
    <t>Dzeltenā akmeņlauzīte</t>
  </si>
  <si>
    <t>Hamatocaulis vernicosus</t>
  </si>
  <si>
    <t>Spārnainā cūknātre</t>
  </si>
  <si>
    <t>Hylocomium umbratum</t>
  </si>
  <si>
    <t>Šķēplapu ķiverene</t>
  </si>
  <si>
    <t>Krāsu zeltlape</t>
  </si>
  <si>
    <t>Lejeunea cavifolia</t>
  </si>
  <si>
    <t>Sīkziedu plaukšķene</t>
  </si>
  <si>
    <t>Lophozia ascendens</t>
  </si>
  <si>
    <t>Kamolainā ežgalvīte</t>
  </si>
  <si>
    <t>Meesia triquetra</t>
  </si>
  <si>
    <t>Parastā īve</t>
  </si>
  <si>
    <t>Moerckia hibernica</t>
  </si>
  <si>
    <t>Ķiploku embotiņš</t>
  </si>
  <si>
    <t>Neckera crispa</t>
  </si>
  <si>
    <t>Alpu linlape</t>
  </si>
  <si>
    <t>Odontoschisma denudatum</t>
  </si>
  <si>
    <t>Pļavas linlape</t>
  </si>
  <si>
    <t>Paludella squarrosa</t>
  </si>
  <si>
    <t>Kauslapu tofīldija</t>
  </si>
  <si>
    <t>Plagiothecium latebricola</t>
  </si>
  <si>
    <t>Gaišdzeltenā pūslene</t>
  </si>
  <si>
    <t>Ricciocarpos natans</t>
  </si>
  <si>
    <t>Kalnu veronika</t>
  </si>
  <si>
    <t>Scapania nemorea</t>
  </si>
  <si>
    <t>Augstā vijolīte</t>
  </si>
  <si>
    <t>Trichocolea tomentella</t>
  </si>
  <si>
    <t>Baltais āmulis</t>
  </si>
  <si>
    <t>Zygodon baumgartneri</t>
  </si>
  <si>
    <t>Zygodon viridissimus</t>
  </si>
  <si>
    <t>Aconitum lasiostomum</t>
  </si>
  <si>
    <t>Ajuga genevensis</t>
  </si>
  <si>
    <t>Ajuga pyramidalis</t>
  </si>
  <si>
    <t>Alisma gramineum</t>
  </si>
  <si>
    <t>Alisma lanceolatum</t>
  </si>
  <si>
    <t>Allium ursinum</t>
  </si>
  <si>
    <t>Angelica palustris</t>
  </si>
  <si>
    <t>Anthriscus nitida</t>
  </si>
  <si>
    <t>Arenaria procera</t>
  </si>
  <si>
    <t>Aster tripolium</t>
  </si>
  <si>
    <t>Astragalus penduliflorus</t>
  </si>
  <si>
    <t>Blechnum spicant</t>
  </si>
  <si>
    <t>Botrychium matricariifolium</t>
  </si>
  <si>
    <t>Botrychium multifidum</t>
  </si>
  <si>
    <t>Botrychium simplex</t>
  </si>
  <si>
    <t>Botrychium virginianum</t>
  </si>
  <si>
    <t>Bromopsis benekenii</t>
  </si>
  <si>
    <t>Cardamine flexuosa</t>
  </si>
  <si>
    <t>Cardamine hirsuta</t>
  </si>
  <si>
    <t>Carex aquatilis</t>
  </si>
  <si>
    <t>Carex atherodes</t>
  </si>
  <si>
    <t>Carex brizoides</t>
  </si>
  <si>
    <t>Carex disperma</t>
  </si>
  <si>
    <t>Carex heleonastes</t>
  </si>
  <si>
    <t>Carex ligerica</t>
  </si>
  <si>
    <t>Carex mackenziei</t>
  </si>
  <si>
    <t>Carex ornithopoda</t>
  </si>
  <si>
    <t>Carex paupercula</t>
  </si>
  <si>
    <t>Carex pilosa</t>
  </si>
  <si>
    <t>Carex reichenbachii</t>
  </si>
  <si>
    <t>Carex rhizina</t>
  </si>
  <si>
    <t>Carex rhynchophysa</t>
  </si>
  <si>
    <t>Carex scandinavica</t>
  </si>
  <si>
    <t>Cephalanthera rubra</t>
  </si>
  <si>
    <t>Chamaepericlymenum suecicum</t>
  </si>
  <si>
    <t>Cinna latifolia</t>
  </si>
  <si>
    <t>Circaea lutetiana</t>
  </si>
  <si>
    <t>Cnidium dubium</t>
  </si>
  <si>
    <t>Coeloglossum viride</t>
  </si>
  <si>
    <t>Corallorrhiza trifida</t>
  </si>
  <si>
    <t>Corydalis cava</t>
  </si>
  <si>
    <t>Corydalis intermedia</t>
  </si>
  <si>
    <t>Cotoneaster niger</t>
  </si>
  <si>
    <t>Cotoneaster scandinavicus</t>
  </si>
  <si>
    <t>Crepis mollis</t>
  </si>
  <si>
    <t>Crepis praemorsa</t>
  </si>
  <si>
    <t>Cyperus fuscus</t>
  </si>
  <si>
    <t>Cypripedium calceolus</t>
  </si>
  <si>
    <t>Dactylorhiza cruenta</t>
  </si>
  <si>
    <t>Dactylorhiza ochroleuca</t>
  </si>
  <si>
    <t>Dactylorhiza russowii</t>
  </si>
  <si>
    <t>Delphinium elatum</t>
  </si>
  <si>
    <t>Dentaria bulbifera</t>
  </si>
  <si>
    <t>Dianthus fischeri</t>
  </si>
  <si>
    <t>Dianthus superbus</t>
  </si>
  <si>
    <t>Diphasiastrum complanatum</t>
  </si>
  <si>
    <t>Diphasiastrum tristachyum</t>
  </si>
  <si>
    <t>Dracocephalum ruyschiana</t>
  </si>
  <si>
    <t>Drosera intermedia</t>
  </si>
  <si>
    <t>Eleocharis parvula</t>
  </si>
  <si>
    <t>Epilobium obscurum</t>
  </si>
  <si>
    <t>Epipogium aphyllum</t>
  </si>
  <si>
    <t>Equisetum scirpoides</t>
  </si>
  <si>
    <t>Equisetum telmateia</t>
  </si>
  <si>
    <t>Erica tetralix</t>
  </si>
  <si>
    <t>Euphorbia palustris</t>
  </si>
  <si>
    <t>Festuca altissima</t>
  </si>
  <si>
    <t>Gagea erubescens</t>
  </si>
  <si>
    <t>Galium schultesii</t>
  </si>
  <si>
    <t>Galium triflorum</t>
  </si>
  <si>
    <t>Gentiana cruciata</t>
  </si>
  <si>
    <t>Gentiana pneumonanthe</t>
  </si>
  <si>
    <t>Gentianella amarella</t>
  </si>
  <si>
    <t>Geum hispidum</t>
  </si>
  <si>
    <t>Gladiolus imbricatus</t>
  </si>
  <si>
    <t>Glyceria lithuanica</t>
  </si>
  <si>
    <t>Glyceria striata</t>
  </si>
  <si>
    <t>Gratiola officinalis</t>
  </si>
  <si>
    <t>Gypsophila fastigiata</t>
  </si>
  <si>
    <t>Hammarbya paludosa</t>
  </si>
  <si>
    <t>Hedera helix var. Baltica</t>
  </si>
  <si>
    <t>Herminium monorchis</t>
  </si>
  <si>
    <t>Hierochloe australis</t>
  </si>
  <si>
    <t>Hordelymus europaeus</t>
  </si>
  <si>
    <t>Hydrocotyle vulgaris</t>
  </si>
  <si>
    <t>Hypericum hirsutum</t>
  </si>
  <si>
    <t>Hypericum montanum</t>
  </si>
  <si>
    <t>Iris sibirica</t>
  </si>
  <si>
    <t>Jovibarba sobolifera</t>
  </si>
  <si>
    <t>Juncus bulbosus</t>
  </si>
  <si>
    <t>Juncus stygius</t>
  </si>
  <si>
    <t>Laserpitium prutenicum</t>
  </si>
  <si>
    <t>Lathyrus linifolius</t>
  </si>
  <si>
    <t>Lathyrus niger</t>
  </si>
  <si>
    <t>Lathyrus pisiformis</t>
  </si>
  <si>
    <t>Ligularia sibirica</t>
  </si>
  <si>
    <t>Linaria loeselii</t>
  </si>
  <si>
    <t>Liparis loeselii</t>
  </si>
  <si>
    <t>Lithospermum officinale</t>
  </si>
  <si>
    <t>Lunaria rediviva</t>
  </si>
  <si>
    <t>Lycopodiella inundata</t>
  </si>
  <si>
    <t>Melampyrum cristatum</t>
  </si>
  <si>
    <t>Neottianthe cucullata</t>
  </si>
  <si>
    <t>Onobrychis arenaria</t>
  </si>
  <si>
    <t>Ophrys insectifera</t>
  </si>
  <si>
    <t>Orchis mascula</t>
  </si>
  <si>
    <t>Orchis militaris</t>
  </si>
  <si>
    <t>Orchis morio</t>
  </si>
  <si>
    <t>Orchis ustulata</t>
  </si>
  <si>
    <t>Orobanche coerulescens</t>
  </si>
  <si>
    <t>Orobanche elatior</t>
  </si>
  <si>
    <t>Orobanche pallidiflora</t>
  </si>
  <si>
    <t>Pedicularis sceptrum-carolinum</t>
  </si>
  <si>
    <t>Pedicularis sylvatica</t>
  </si>
  <si>
    <t>Phyteuma orbiculare</t>
  </si>
  <si>
    <t>Poa remota</t>
  </si>
  <si>
    <t>Polygonatum verticillatum</t>
  </si>
  <si>
    <t>Polygonum viviparum</t>
  </si>
  <si>
    <t>Polystichum aculeatum</t>
  </si>
  <si>
    <t>Polystichum braunii</t>
  </si>
  <si>
    <t>Potentilla crantzii</t>
  </si>
  <si>
    <t>Prunella grandiflora</t>
  </si>
  <si>
    <t>Puccinellia capillaris</t>
  </si>
  <si>
    <t>Pulmonaria angustifolia</t>
  </si>
  <si>
    <t>Pulsatilla patens</t>
  </si>
  <si>
    <t>Pyrola media</t>
  </si>
  <si>
    <t>Ranunculus bulbosus</t>
  </si>
  <si>
    <t>Ranunculus lanuginosus</t>
  </si>
  <si>
    <t>Sanguisorba officinalis</t>
  </si>
  <si>
    <t>Saussurea esthonica</t>
  </si>
  <si>
    <t>Saxifraga hirculus</t>
  </si>
  <si>
    <t>Scrophularia umbrosa</t>
  </si>
  <si>
    <t>Scutellaria hastifolia</t>
  </si>
  <si>
    <t>Serratula tinctoria</t>
  </si>
  <si>
    <t>Silene borysthenica</t>
  </si>
  <si>
    <t>Sparganium glomeratum</t>
  </si>
  <si>
    <t>Taxus baccata</t>
  </si>
  <si>
    <t>Teucrium scordium</t>
  </si>
  <si>
    <t>Thesium alpinum</t>
  </si>
  <si>
    <t>Thesium ebracteatum</t>
  </si>
  <si>
    <t>Tofieldia calyculata</t>
  </si>
  <si>
    <t>Utricularia ochroleuca</t>
  </si>
  <si>
    <t>Veronica montana</t>
  </si>
  <si>
    <t>Viola elatior</t>
  </si>
  <si>
    <t>Viscum album</t>
  </si>
  <si>
    <t>Coregonus lavaretus</t>
  </si>
  <si>
    <t>Lampetra fluviatilis</t>
  </si>
  <si>
    <t>Salmo salar</t>
  </si>
  <si>
    <t>Salmo trutta</t>
  </si>
  <si>
    <t>Thymallus thymallus</t>
  </si>
  <si>
    <t>Meža susuris</t>
  </si>
  <si>
    <t>Dryomys nitedula</t>
  </si>
  <si>
    <t>Lielais susuris</t>
  </si>
  <si>
    <t>Glis glis</t>
  </si>
  <si>
    <t>Lidvāvere</t>
  </si>
  <si>
    <t>Pteromys volans</t>
  </si>
  <si>
    <t>Poligonu skaits</t>
  </si>
  <si>
    <t>Natura 2000 teritorijas izveides mērķis:</t>
  </si>
  <si>
    <t>teritorijas, kas noteiktas īpaši aizsargājamo putnu sugu aizsardzībai</t>
  </si>
  <si>
    <t>teritorijas, kas noteiktas īpaši aizsargājamo sugu, izņemot putnus, un īpaši aizsargājamo biotopu aizsardzībai</t>
  </si>
  <si>
    <t>teritorijas, kas noteiktas īpaši aizsargājamo sugu un īpaši aizsargājamo biotopu aizsardzībai</t>
  </si>
  <si>
    <t xml:space="preserve"> </t>
  </si>
  <si>
    <t>Teritorijas statuss</t>
  </si>
  <si>
    <t>ĪADT, kam nav N2000 statusa</t>
  </si>
  <si>
    <t>jauna ĪADT</t>
  </si>
  <si>
    <t>mikroliegums</t>
  </si>
  <si>
    <t>Eiropas Savienības biotopi</t>
  </si>
  <si>
    <t>Kvalitāte</t>
  </si>
  <si>
    <t>Sastopamība</t>
  </si>
  <si>
    <t>Aizsardzība</t>
  </si>
  <si>
    <t>Globālā vērtība</t>
  </si>
  <si>
    <t>Smilts sēkļi jūrā</t>
  </si>
  <si>
    <t>good</t>
  </si>
  <si>
    <t>Lagūnas</t>
  </si>
  <si>
    <t>moderate</t>
  </si>
  <si>
    <t>Akmeņu sēkļi jūrā</t>
  </si>
  <si>
    <t>poor</t>
  </si>
  <si>
    <t>Viengadīgu augu sabiedrības uz sanesumu joslām</t>
  </si>
  <si>
    <t>DD</t>
  </si>
  <si>
    <t>data deficient</t>
  </si>
  <si>
    <t>Daudzgadīgs augājs akmeņainās pludmalēs</t>
  </si>
  <si>
    <t>Jūras stāvkrasti</t>
  </si>
  <si>
    <t>Viengadīgu augu sabiedrības dūņainās un zemās smilšainās pludmalēs</t>
  </si>
  <si>
    <t>Piejūras zālāji</t>
  </si>
  <si>
    <t>Smilšainas pludmales ar daudzgadīgu augāju</t>
  </si>
  <si>
    <t>Embrionālās kāpas</t>
  </si>
  <si>
    <t>Priekškāpas</t>
  </si>
  <si>
    <t>Ar lakstaugiem klātas pelēkās kāpas</t>
  </si>
  <si>
    <t>Pelēkās kāpas ar sīkkrūmu audzēm</t>
  </si>
  <si>
    <t>Pelēkās kāpas ar ložņu kārklu</t>
  </si>
  <si>
    <t>Mežainas piejūras kāpas</t>
  </si>
  <si>
    <t>Mitras starpkāpu ieplakas</t>
  </si>
  <si>
    <t>Piejūras zemienes smiltāju līdzenumu sausi virsāji</t>
  </si>
  <si>
    <t>Klajas iekšzemes kāpas</t>
  </si>
  <si>
    <t>Ezeri ar oligotrofām līdz mezotrofām augu sabiedrībām</t>
  </si>
  <si>
    <t>Ezeri ar mieturaļģu augāju</t>
  </si>
  <si>
    <t>Eitrofi ezeri ar iegrimušu ūdensaugu un peldaugu augāju</t>
  </si>
  <si>
    <t>Distrofi ezeri</t>
  </si>
  <si>
    <t>Karsta kritenes</t>
  </si>
  <si>
    <t>Upju straujteces un dabiski upju posmi</t>
  </si>
  <si>
    <t>Dūņaini upju krasti ar slāpekli mīlošu viengadīgu pioniersugu augāju</t>
  </si>
  <si>
    <t>Slapji virsāji</t>
  </si>
  <si>
    <t>Sausi virsāji</t>
  </si>
  <si>
    <t>Kadiķu audzes zālājos un virsājos</t>
  </si>
  <si>
    <t>Lakstaugu pioniersabiedrības seklās kaļķainās augsnēs</t>
  </si>
  <si>
    <t>Smiltāju zālāji</t>
  </si>
  <si>
    <t>Sausi zālāji kaļķainās augsnēs</t>
  </si>
  <si>
    <t>Vilkakūlas zālāji (tukšaiņu zālāji)</t>
  </si>
  <si>
    <t>Sugām bagātas ganības un ganītas pļavas</t>
  </si>
  <si>
    <t>Mitri zālāji periodiski izžūstošās augsnēs</t>
  </si>
  <si>
    <t>Eitrofas augsto lakstaugu audzes</t>
  </si>
  <si>
    <t>Palieņu zālāji</t>
  </si>
  <si>
    <t>Mēreni mitras pļavas</t>
  </si>
  <si>
    <t>Parkveida pļavas un ganības</t>
  </si>
  <si>
    <t>Neskarti augstie purvi</t>
  </si>
  <si>
    <t>Degradēti augstie purvi, kuros iespējama vai noris dabiskā atjaunošanās</t>
  </si>
  <si>
    <t>Pārejas purvi un slīkšņas</t>
  </si>
  <si>
    <r>
      <rPr>
        <i/>
        <sz val="11"/>
        <color theme="1"/>
        <rFont val="Calibri"/>
        <family val="2"/>
        <scheme val="minor"/>
      </rPr>
      <t>Phynchosporion albae</t>
    </r>
    <r>
      <rPr>
        <sz val="11"/>
        <color theme="1"/>
        <rFont val="Calibri"/>
        <family val="2"/>
        <charset val="186"/>
        <scheme val="minor"/>
      </rPr>
      <t xml:space="preserve"> pioniersabiedrības uz mitras kūdras vai smiltīm</t>
    </r>
  </si>
  <si>
    <t>Minerālvielām bagāti avoti un avoksnāji</t>
  </si>
  <si>
    <t>Kaļķaini zāļu purvi ar dižo aslapi</t>
  </si>
  <si>
    <t>Avoti, kuri izgulsnē avotkaļķus</t>
  </si>
  <si>
    <t>Kaļķaini zāļu purvi</t>
  </si>
  <si>
    <t>Karbonātisku pamatiežu atsegumi</t>
  </si>
  <si>
    <t>Smilšakmens atsegumi</t>
  </si>
  <si>
    <t>Netraucētas alas</t>
  </si>
  <si>
    <t>Veci vai dabiski boreāli meži</t>
  </si>
  <si>
    <t>Veci jaukti platlapju meži</t>
  </si>
  <si>
    <t>Lakstaugiem bagāti egļu meži</t>
  </si>
  <si>
    <t>Skujukoku meži uz osveida reljefa formām</t>
  </si>
  <si>
    <t>Meža ganības</t>
  </si>
  <si>
    <t>Staignāju meži</t>
  </si>
  <si>
    <t>Ozolu meži (ozolu, liepu un skābaržu meži)</t>
  </si>
  <si>
    <t>Nogāžu un gravu meži</t>
  </si>
  <si>
    <t>Purvaini meži</t>
  </si>
  <si>
    <t>Aluviāli meži (aluviāli krastmalu un palieņu meži)</t>
  </si>
  <si>
    <t>Jaukti ozolu, gobu, ošu meži gar lielām upēm</t>
  </si>
  <si>
    <t>Ķērpjiem bagāti priežu meži</t>
  </si>
  <si>
    <t>Taksonomiskās grupas</t>
  </si>
  <si>
    <t>F</t>
  </si>
  <si>
    <t>I</t>
  </si>
  <si>
    <t>Tipi</t>
  </si>
  <si>
    <t>pastāvīgi</t>
  </si>
  <si>
    <t>r</t>
  </si>
  <si>
    <t>vairojas</t>
  </si>
  <si>
    <t>c</t>
  </si>
  <si>
    <t>koncentrējas</t>
  </si>
  <si>
    <t>w</t>
  </si>
  <si>
    <t>ziemo</t>
  </si>
  <si>
    <t>V</t>
  </si>
  <si>
    <t>i</t>
  </si>
  <si>
    <t>number of individuals</t>
  </si>
  <si>
    <t>atsevišķi īpatņi</t>
  </si>
  <si>
    <t>number of pairs</t>
  </si>
  <si>
    <t>pāri</t>
  </si>
  <si>
    <t>adults</t>
  </si>
  <si>
    <t>number of adults</t>
  </si>
  <si>
    <t>pieaugušie</t>
  </si>
  <si>
    <t>area</t>
  </si>
  <si>
    <t>area covered by population in m²</t>
  </si>
  <si>
    <r>
      <t>populācija m</t>
    </r>
    <r>
      <rPr>
        <vertAlign val="superscript"/>
        <sz val="11"/>
        <color theme="1"/>
        <rFont val="Calibri"/>
        <family val="2"/>
        <scheme val="minor"/>
      </rPr>
      <t>2</t>
    </r>
  </si>
  <si>
    <t>bfemales</t>
  </si>
  <si>
    <t>number of breeding females</t>
  </si>
  <si>
    <t>mātīšu skaits, kuras vairojas</t>
  </si>
  <si>
    <t>cmales</t>
  </si>
  <si>
    <t>number of calling males</t>
  </si>
  <si>
    <t>vokalizējošu tēviņu skaits</t>
  </si>
  <si>
    <t>colonies</t>
  </si>
  <si>
    <t>number of colonies</t>
  </si>
  <si>
    <t>kolonijas</t>
  </si>
  <si>
    <t>fstems</t>
  </si>
  <si>
    <t>number of flowering stems</t>
  </si>
  <si>
    <t>ziedošo augu skaits</t>
  </si>
  <si>
    <t>grids10x10</t>
  </si>
  <si>
    <t>number of map 10x10 km grid cells</t>
  </si>
  <si>
    <t>10x10 km laukuma skaits</t>
  </si>
  <si>
    <t>grids1x1</t>
  </si>
  <si>
    <t>number of map 1x1 km grid cells</t>
  </si>
  <si>
    <t>1x1 km laukuma skaits</t>
  </si>
  <si>
    <t>grids5x5</t>
  </si>
  <si>
    <t>number of map 5x5 km grid cells</t>
  </si>
  <si>
    <t>5x5 km laukuma skaits</t>
  </si>
  <si>
    <t>length</t>
  </si>
  <si>
    <t>length of inhabited feature in km</t>
  </si>
  <si>
    <t>apdzīvotā biotopa garums km</t>
  </si>
  <si>
    <t>number of localities</t>
  </si>
  <si>
    <t>apvidu skaits</t>
  </si>
  <si>
    <t>logs</t>
  </si>
  <si>
    <t>number of inhabited logs</t>
  </si>
  <si>
    <t>apdzīvoto stumbru skaits</t>
  </si>
  <si>
    <t>males</t>
  </si>
  <si>
    <t>number of males</t>
  </si>
  <si>
    <t>tēviņu skaits</t>
  </si>
  <si>
    <t>shoots</t>
  </si>
  <si>
    <t>number of shoots</t>
  </si>
  <si>
    <t>dzinumu skaits</t>
  </si>
  <si>
    <t>stones</t>
  </si>
  <si>
    <t>number of inhabited stones/boulders</t>
  </si>
  <si>
    <t>apdzīvoto akmeņu skaits</t>
  </si>
  <si>
    <t>subadults</t>
  </si>
  <si>
    <t>number of subadults</t>
  </si>
  <si>
    <t>jauno indivīdu skaits</t>
  </si>
  <si>
    <t>trees</t>
  </si>
  <si>
    <t>number of inhabited trees</t>
  </si>
  <si>
    <t>apdzīvoto koku skaits</t>
  </si>
  <si>
    <t>tufts</t>
  </si>
  <si>
    <t>number of tufts</t>
  </si>
  <si>
    <t>ceru skaits</t>
  </si>
  <si>
    <t>Fu</t>
  </si>
  <si>
    <t>L</t>
  </si>
  <si>
    <t>Glotsēņu kailvabole</t>
  </si>
  <si>
    <t>Agathidium pulchellum</t>
  </si>
  <si>
    <t>Eiropas platausis</t>
  </si>
  <si>
    <t>Palede</t>
  </si>
  <si>
    <t>Pelēkais vilks</t>
  </si>
  <si>
    <t>Zaļā divzobe</t>
  </si>
  <si>
    <t>Salate</t>
  </si>
  <si>
    <t>Deguma mizublakts</t>
  </si>
  <si>
    <t>Aradus angularis</t>
  </si>
  <si>
    <t>Eirāzijas bebrs</t>
  </si>
  <si>
    <t>Akmeņgrauzis</t>
  </si>
  <si>
    <t>Pelēkais ronis</t>
  </si>
  <si>
    <t>Platgalve</t>
  </si>
  <si>
    <t>Zaigojošais zeltenis</t>
  </si>
  <si>
    <t>Colias myrmidone</t>
  </si>
  <si>
    <t>Ūdrs</t>
  </si>
  <si>
    <t>Spilvainais ancītis</t>
  </si>
  <si>
    <t>Eirāzijas lūsis</t>
  </si>
  <si>
    <t>Strauta nēģis</t>
  </si>
  <si>
    <t>Dīķa naktssikspārnis</t>
  </si>
  <si>
    <t>Dūņu pīkste</t>
  </si>
  <si>
    <t>Cūkdelfīns</t>
  </si>
  <si>
    <t>Kaze</t>
  </si>
  <si>
    <t>Spidiļķis</t>
  </si>
  <si>
    <t>Brūnais lācis</t>
  </si>
  <si>
    <t>Smiltāja neļķe</t>
  </si>
  <si>
    <t>Zeltainais akmeņgrauzis</t>
  </si>
  <si>
    <t>Spilgtā purvsupāre</t>
  </si>
  <si>
    <t>Leucorrhinia pectoralis</t>
  </si>
  <si>
    <t>Zirgskābeņu zilenītis</t>
  </si>
  <si>
    <t>Lycaena dispar</t>
  </si>
  <si>
    <t>Brūnvālīšu zilenītis</t>
  </si>
  <si>
    <t>Maculinea teleius</t>
  </si>
  <si>
    <t>Lokanā kaulīnija</t>
  </si>
  <si>
    <t>Zaļā upjuspāre</t>
  </si>
  <si>
    <t>Ophiogomphus cecilia</t>
  </si>
  <si>
    <t>Smalkā najāda</t>
  </si>
  <si>
    <t>Svītrainais kapucķirmis</t>
  </si>
  <si>
    <t>Stephanopachys linearis</t>
  </si>
  <si>
    <t>Tumšā pūcīte</t>
  </si>
  <si>
    <t>Xylomoia strix</t>
  </si>
  <si>
    <t>Alosa fallax</t>
  </si>
  <si>
    <t>Aspius aspius</t>
  </si>
  <si>
    <t>Cobitis taenia</t>
  </si>
  <si>
    <t>Cottus gobio</t>
  </si>
  <si>
    <t>Lampetra planeri</t>
  </si>
  <si>
    <t>Misgurnus fossilis</t>
  </si>
  <si>
    <t>Pelecus cultratus</t>
  </si>
  <si>
    <t>Rhodeus amarus</t>
  </si>
  <si>
    <t>Sabanejewia baltica</t>
  </si>
  <si>
    <t>Barbastella barbastellus</t>
  </si>
  <si>
    <t>Canis lupus</t>
  </si>
  <si>
    <t>Castor fiber</t>
  </si>
  <si>
    <t>Halichoerus grypus</t>
  </si>
  <si>
    <t>Lutra lutra</t>
  </si>
  <si>
    <t>Lynx lynx</t>
  </si>
  <si>
    <t>Myotis dasycneme</t>
  </si>
  <si>
    <t>Phocoena phocoena</t>
  </si>
  <si>
    <t>Ursus arctos</t>
  </si>
  <si>
    <t>Dicranum viride</t>
  </si>
  <si>
    <t>Agrimonia pilosa</t>
  </si>
  <si>
    <t>Dianthus arenarius</t>
  </si>
  <si>
    <t>N</t>
  </si>
  <si>
    <t>Najas flexilis</t>
  </si>
  <si>
    <t>Najas tenuissima</t>
  </si>
  <si>
    <t>Aizsardzības formas</t>
  </si>
  <si>
    <t>Aizsargājami dendroloģiskie stādījumi</t>
  </si>
  <si>
    <t>Aizsargājama aleja</t>
  </si>
  <si>
    <t>Ģeoloģisks un ģeomorfoloģisks dabas piemineklis</t>
  </si>
  <si>
    <t>Sugus aizsardziības plāni</t>
  </si>
  <si>
    <t>Pūces</t>
  </si>
  <si>
    <t>Dzeņi</t>
  </si>
  <si>
    <r>
      <t>Lapkoku praulgrauzis</t>
    </r>
    <r>
      <rPr>
        <i/>
        <sz val="11"/>
        <color theme="1"/>
        <rFont val="Calibri"/>
        <family val="2"/>
        <scheme val="minor"/>
      </rPr>
      <t> Osmoderma eremita</t>
    </r>
  </si>
  <si>
    <r>
      <t xml:space="preserve">Smalkā najāda </t>
    </r>
    <r>
      <rPr>
        <i/>
        <sz val="11"/>
        <color theme="1"/>
        <rFont val="Calibri"/>
        <family val="2"/>
        <scheme val="minor"/>
      </rPr>
      <t>Najas tenuissima</t>
    </r>
  </si>
  <si>
    <r>
      <t xml:space="preserve">Eiropas platausis </t>
    </r>
    <r>
      <rPr>
        <i/>
        <sz val="11"/>
        <color theme="1"/>
        <rFont val="Calibri"/>
        <family val="2"/>
        <scheme val="minor"/>
      </rPr>
      <t>Barbastella barbastellus</t>
    </r>
  </si>
  <si>
    <t>Mikroliegums</t>
  </si>
  <si>
    <t>Aizsargjosla</t>
  </si>
  <si>
    <t>1110 Smilts sēkļi jūrā</t>
  </si>
  <si>
    <t>1150* Lagūnas</t>
  </si>
  <si>
    <t>1170 Akmeņu sēkļi jūrā</t>
  </si>
  <si>
    <t>1210 Viengadīgu augu sabiedrības uz sanesumu joslām</t>
  </si>
  <si>
    <t>1220 Daudzgadīgs augājs akmeņainās pludmalēs</t>
  </si>
  <si>
    <t>1230 Jūras stāvkrasti</t>
  </si>
  <si>
    <t>1310 Viengadīgu augu sabiedrības dūņainās un zemās smilšainās pludmalēs</t>
  </si>
  <si>
    <t>1630* Piejūras zālāji</t>
  </si>
  <si>
    <t>1640 Smilšainas pludmales ar daudzgadīgu augāju</t>
  </si>
  <si>
    <t>2110 Embrionālās kāpas</t>
  </si>
  <si>
    <t>2120 Priekškāpas</t>
  </si>
  <si>
    <t>2130* Ar lakstaugiem klātas pelēkās kāpas</t>
  </si>
  <si>
    <t>2140* Pelēkās kāpas ar sīkkrūmu audzēm</t>
  </si>
  <si>
    <t>2170 Pelēkās kāpas ar ložņu kārklu</t>
  </si>
  <si>
    <t>2180 Mežainas piejūras kāpas</t>
  </si>
  <si>
    <t>2190 Mitras starpkāpu ieplakas</t>
  </si>
  <si>
    <t>2320 Piejūras zemienes smiltāju līdzenumu sausi virsāji</t>
  </si>
  <si>
    <t>2330 Klajas iekšzemes kāpas</t>
  </si>
  <si>
    <t>3130 Ezeri ar oligotrofām līdz mezotrofām augu sabiedrībām</t>
  </si>
  <si>
    <t>3140 Ezeri ar mieturaļģu augāju</t>
  </si>
  <si>
    <t>3150 Eitrofi ezeri ar iegrimušu ūdensaugu un peldaugu augāju</t>
  </si>
  <si>
    <t>3160 Distrofi ezeri</t>
  </si>
  <si>
    <t>3190* Karsta kritenes</t>
  </si>
  <si>
    <t>3260 Upju straujteces un dabiski upju posmi</t>
  </si>
  <si>
    <t>3270 Dūņaini upju krasti ar slāpekli mīlošu viengadīgu pioniersugu augāju</t>
  </si>
  <si>
    <t>4010 Slapji virsāji</t>
  </si>
  <si>
    <t>4030 Sausi virsāji</t>
  </si>
  <si>
    <t>5130 Kadiķu audzes zālājos un virsājos</t>
  </si>
  <si>
    <t>6110* Lakstaugu pioniersabiedrības seklās kaļķainās augsnēs</t>
  </si>
  <si>
    <t>6120* Smiltāju zālāji</t>
  </si>
  <si>
    <t>6210 Sausi zālāji kaļķainās augsnēs</t>
  </si>
  <si>
    <t>6230* Vilkakūlas zālāji (tukšaiņu zālāji)</t>
  </si>
  <si>
    <t>6270* Sugām bagātas ganības un ganītas pļavas</t>
  </si>
  <si>
    <t>6410 Mitri zālāji periodiski izžūstošās augsnēs</t>
  </si>
  <si>
    <t>6430 Eitrofas augsto lakstaugu audzes</t>
  </si>
  <si>
    <t>6450 Palieņu zālāji</t>
  </si>
  <si>
    <t>6510 Mēreni mitras pļavas</t>
  </si>
  <si>
    <t>6530* Parkveida pļavas un ganības</t>
  </si>
  <si>
    <t>7110* Neskarti augstie purvi</t>
  </si>
  <si>
    <t>7120 Degradēti augstie purvi, kuros iespējama vai noris dabiskā atjaunošanās</t>
  </si>
  <si>
    <t>7140 Pārejas purvi un slīkšņas</t>
  </si>
  <si>
    <t>7150 Phynchosporion albae pioniersabiedrības uz mitras kūdras vai smiltīm</t>
  </si>
  <si>
    <t>7160 Minerālvielām bagāti avoti un avoksnāji</t>
  </si>
  <si>
    <t>7210* Kaļķaini zāļu purvi ar dižo aslapi</t>
  </si>
  <si>
    <t>7220* Avoti, kuri izgulsnē avotkaļķus</t>
  </si>
  <si>
    <t>7230 Kaļķaini zāļu purvi</t>
  </si>
  <si>
    <t>8210 Karbonātisku pamatiežu atsegumi</t>
  </si>
  <si>
    <t>8220 Smilšakmens atsegumi</t>
  </si>
  <si>
    <t>8310 Netraucētas alas</t>
  </si>
  <si>
    <t>9010* Veci vai dabiski boreāli meži</t>
  </si>
  <si>
    <t>9020* Veci jaukti platlapju meži</t>
  </si>
  <si>
    <t>9050 Lakstaugiem bagāti egļu meži</t>
  </si>
  <si>
    <t>9060 Skujukoku meži uz osveida reljefa formām</t>
  </si>
  <si>
    <t>9070 Meža ganības</t>
  </si>
  <si>
    <t>9080* Staignāju meži</t>
  </si>
  <si>
    <t>9160 Ozolu meži (ozolu, liepu un skābaržu meži)</t>
  </si>
  <si>
    <t>9180* Nogāžu un gravu meži</t>
  </si>
  <si>
    <t>91D0* Purvaini meži</t>
  </si>
  <si>
    <t>91E0* Aluviāli meži (aluviāli krastmalu un palieņu meži)</t>
  </si>
  <si>
    <t>91F0 Jaukti ozolu, gobu, ošu meži gar lielām upēm</t>
  </si>
  <si>
    <t>91T0 Ķērpjiem bagāti priežu meži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</si>
</sst>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25">
    <font>
      <sz val="11"/>
      <color theme="1"/>
      <name val="Calibri"/>
      <family val="2"/>
      <charset val="186"/>
      <scheme val="minor"/>
    </font>
    <font>
      <b/>
      <sz val="12"/>
      <color theme="1"/>
      <name val="Calibri"/>
      <family val="2"/>
      <scheme val="minor"/>
    </font>
    <font>
      <b/>
      <sz val="11"/>
      <color theme="1"/>
      <name val="Calibri"/>
      <family val="2"/>
      <scheme val="minor"/>
    </font>
    <font>
      <i/>
      <sz val="10"/>
      <color rgb="FF414142"/>
      <name val="Arial"/>
      <family val="2"/>
    </font>
    <font>
      <i/>
      <sz val="11"/>
      <color theme="1"/>
      <name val="Calibri"/>
      <family val="2"/>
      <scheme val="minor"/>
    </font>
    <font>
      <sz val="11"/>
      <color theme="1"/>
      <name val="Calibri"/>
      <family val="2"/>
      <scheme val="minor"/>
    </font>
    <font>
      <i/>
      <sz val="11"/>
      <color theme="1" tint="0.499984740745262"/>
      <name val="Calibri"/>
      <family val="2"/>
      <scheme val="minor"/>
    </font>
    <font>
      <sz val="12.1"/>
      <color rgb="FF444444"/>
      <name val="Tahoma"/>
      <family val="2"/>
    </font>
    <font>
      <sz val="10"/>
      <color indexed="8"/>
      <name val="Arial"/>
      <family val="2"/>
    </font>
    <font>
      <sz val="11"/>
      <color theme="1" tint="0.499984740745262"/>
      <name val="Calibri"/>
      <family val="2"/>
      <charset val="186"/>
      <scheme val="minor"/>
    </font>
    <font>
      <vertAlign val="superscript"/>
      <sz val="11"/>
      <color theme="1"/>
      <name val="Calibri"/>
      <family val="2"/>
      <scheme val="minor"/>
    </font>
    <font>
      <sz val="11"/>
      <color rgb="FF000000"/>
      <name val="Calibri"/>
      <family val="2"/>
      <charset val="186"/>
    </font>
    <font>
      <sz val="10"/>
      <color theme="1"/>
      <name val="Arial"/>
      <family val="2"/>
    </font>
    <font>
      <sz val="10"/>
      <name val="Arial"/>
      <family val="2"/>
    </font>
    <font>
      <sz val="10"/>
      <color rgb="FF000000"/>
      <name val="Arial"/>
      <family val="2"/>
    </font>
    <font>
      <b/>
      <sz val="11"/>
      <color rgb="FF444444"/>
      <name val="Times New Roman"/>
      <family val="1"/>
    </font>
    <font>
      <sz val="12"/>
      <color rgb="FF444444"/>
      <name val="Times New Roman"/>
      <family val="1"/>
    </font>
    <font>
      <u/>
      <sz val="11"/>
      <color theme="10"/>
      <name val="Calibri"/>
      <family val="2"/>
      <charset val="186"/>
      <scheme val="minor"/>
    </font>
    <font>
      <sz val="11"/>
      <color theme="1"/>
      <name val="Calibri"/>
      <family val="2"/>
      <charset val="186"/>
      <scheme val="minor"/>
    </font>
    <font>
      <sz val="11"/>
      <color indexed="8"/>
      <name val="Calibri"/>
      <family val="2"/>
    </font>
    <font>
      <b/>
      <sz val="11"/>
      <color indexed="8"/>
      <name val="Calibri"/>
      <family val="2"/>
    </font>
    <font>
      <b/>
      <sz val="11"/>
      <color theme="1"/>
      <name val="Calibri"/>
      <family val="2"/>
      <charset val="186"/>
      <scheme val="minor"/>
    </font>
    <font>
      <b/>
      <i/>
      <sz val="11"/>
      <color rgb="FF000000"/>
      <name val="Calibri"/>
    </font>
    <font>
      <sz val="11"/>
      <color rgb="FF000000"/>
      <name val="Calibri"/>
    </font>
    <font>
      <b/>
      <sz val="11"/>
      <color rgb="FF000000"/>
      <name val="Calibri"/>
    </font>
  </fonts>
  <fills count="10">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lightDown"/>
    </fill>
    <fill>
      <patternFill patternType="solid">
        <fgColor indexed="22"/>
        <bgColor indexed="0"/>
      </patternFill>
    </fill>
    <fill>
      <patternFill patternType="solid">
        <fgColor theme="0" tint="-4.9989318521683403E-2"/>
        <bgColor indexed="0"/>
      </patternFill>
    </fill>
    <fill>
      <patternFill patternType="solid">
        <fgColor rgb="FFF8F8F8"/>
        <bgColor indexed="64"/>
      </patternFill>
    </fill>
    <fill>
      <patternFill patternType="solid">
        <fgColor theme="0"/>
        <bgColor indexed="64"/>
      </patternFill>
    </fill>
    <fill>
      <patternFill patternType="solid">
        <fgColor theme="2" tint="-0.249977111117893"/>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22"/>
      </left>
      <right style="thin">
        <color indexed="22"/>
      </right>
      <top style="thin">
        <color indexed="22"/>
      </top>
      <bottom style="thin">
        <color indexed="22"/>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8"/>
      </left>
      <right style="thin">
        <color indexed="8"/>
      </right>
      <top style="thin">
        <color indexed="8"/>
      </top>
      <bottom style="thin">
        <color indexed="8"/>
      </bottom>
      <diagonal/>
    </border>
    <border>
      <left style="thin">
        <color indexed="22"/>
      </left>
      <right style="thin">
        <color indexed="22"/>
      </right>
      <top/>
      <bottom style="thin">
        <color indexed="22"/>
      </bottom>
      <diagonal/>
    </border>
    <border>
      <left/>
      <right/>
      <top style="thin">
        <color indexed="64"/>
      </top>
      <bottom style="medium">
        <color indexed="64"/>
      </bottom>
      <diagonal/>
    </border>
    <border>
      <left style="thin">
        <color indexed="8"/>
      </left>
      <right style="thin">
        <color indexed="8"/>
      </right>
      <top style="thin">
        <color indexed="64"/>
      </top>
      <bottom style="medium">
        <color indexed="64"/>
      </bottom>
      <diagonal/>
    </border>
    <border>
      <left/>
      <right style="thin">
        <color indexed="64"/>
      </right>
      <top/>
      <bottom/>
      <diagonal/>
    </border>
    <border>
      <left style="thin">
        <color indexed="64"/>
      </left>
      <right/>
      <top/>
      <bottom/>
      <diagonal/>
    </border>
  </borders>
  <cellStyleXfs count="6">
    <xf numFmtId="0" fontId="0" fillId="0" borderId="0"/>
    <xf numFmtId="0" fontId="8" fillId="0" borderId="0"/>
    <xf numFmtId="0" fontId="17" fillId="0" borderId="0" applyNumberFormat="0" applyFill="0" applyBorder="0" applyAlignment="0" applyProtection="0"/>
    <xf numFmtId="9" fontId="18" fillId="0" borderId="0" applyFont="0" applyFill="0" applyBorder="0" applyAlignment="0" applyProtection="0"/>
    <xf numFmtId="0" fontId="8" fillId="0" borderId="0"/>
    <xf numFmtId="0" fontId="8" fillId="0" borderId="0"/>
  </cellStyleXfs>
  <cellXfs count="172">
    <xf numFmtId="0" fontId="0" fillId="0" borderId="0" xfId="0"/>
    <xf numFmtId="0" fontId="0" fillId="0" borderId="1" xfId="0" applyBorder="1"/>
    <xf numFmtId="0" fontId="3" fillId="0" borderId="0" xfId="0" applyFont="1"/>
    <xf numFmtId="0" fontId="0" fillId="2" borderId="0" xfId="0" applyFill="1"/>
    <xf numFmtId="0" fontId="0" fillId="0" borderId="1" xfId="0" applyBorder="1" applyAlignment="1">
      <alignment horizontal="left"/>
    </xf>
    <xf numFmtId="0" fontId="5" fillId="0" borderId="1" xfId="0" applyFont="1" applyBorder="1"/>
    <xf numFmtId="0" fontId="0" fillId="0" borderId="0" xfId="0" applyAlignment="1">
      <alignment wrapText="1"/>
    </xf>
    <xf numFmtId="0" fontId="2" fillId="3" borderId="0" xfId="0" applyFont="1" applyFill="1"/>
    <xf numFmtId="0" fontId="2" fillId="2" borderId="0" xfId="0" applyFont="1" applyFill="1"/>
    <xf numFmtId="0" fontId="5" fillId="0" borderId="0" xfId="0" applyFont="1"/>
    <xf numFmtId="0" fontId="7" fillId="0" borderId="0" xfId="0" applyFont="1" applyAlignment="1">
      <alignment horizontal="left" vertical="center" wrapText="1" indent="1"/>
    </xf>
    <xf numFmtId="0" fontId="8" fillId="0" borderId="10" xfId="1" applyBorder="1" applyAlignment="1">
      <alignment horizontal="right"/>
    </xf>
    <xf numFmtId="0" fontId="11" fillId="0" borderId="0" xfId="0" applyFont="1" applyAlignment="1">
      <alignment vertical="top" wrapText="1"/>
    </xf>
    <xf numFmtId="49" fontId="11" fillId="0" borderId="0" xfId="0" applyNumberFormat="1" applyFont="1" applyAlignment="1">
      <alignment vertical="top" wrapText="1"/>
    </xf>
    <xf numFmtId="0" fontId="12" fillId="0" borderId="0" xfId="0" applyFont="1" applyAlignment="1">
      <alignment vertical="top"/>
    </xf>
    <xf numFmtId="49" fontId="12" fillId="0" borderId="0" xfId="0" applyNumberFormat="1" applyFont="1" applyAlignment="1">
      <alignment vertical="top"/>
    </xf>
    <xf numFmtId="0" fontId="11" fillId="0" borderId="1" xfId="0" applyFont="1" applyBorder="1" applyAlignment="1">
      <alignment vertical="top" wrapText="1"/>
    </xf>
    <xf numFmtId="0" fontId="12" fillId="0" borderId="1" xfId="0" applyFont="1" applyBorder="1" applyAlignment="1">
      <alignment vertical="top"/>
    </xf>
    <xf numFmtId="0" fontId="0" fillId="0" borderId="1" xfId="0" applyBorder="1" applyAlignment="1">
      <alignment horizontal="right"/>
    </xf>
    <xf numFmtId="49" fontId="11" fillId="0" borderId="1" xfId="0" applyNumberFormat="1" applyFont="1" applyBorder="1" applyAlignment="1">
      <alignment vertical="top" wrapText="1"/>
    </xf>
    <xf numFmtId="49" fontId="12" fillId="0" borderId="1" xfId="0" applyNumberFormat="1" applyFont="1" applyBorder="1" applyAlignment="1">
      <alignment vertical="top"/>
    </xf>
    <xf numFmtId="49" fontId="13" fillId="0" borderId="0" xfId="0" applyNumberFormat="1" applyFont="1" applyAlignment="1">
      <alignment vertical="top"/>
    </xf>
    <xf numFmtId="49" fontId="13" fillId="0" borderId="1" xfId="0" applyNumberFormat="1" applyFont="1" applyBorder="1" applyAlignment="1">
      <alignment vertical="top"/>
    </xf>
    <xf numFmtId="0" fontId="13" fillId="0" borderId="0" xfId="0" applyFont="1"/>
    <xf numFmtId="49" fontId="13" fillId="0" borderId="0" xfId="0" applyNumberFormat="1" applyFont="1"/>
    <xf numFmtId="0" fontId="13" fillId="0" borderId="1" xfId="0" applyFont="1" applyBorder="1"/>
    <xf numFmtId="49" fontId="13" fillId="0" borderId="1" xfId="0" applyNumberFormat="1" applyFont="1" applyBorder="1"/>
    <xf numFmtId="0" fontId="0" fillId="0" borderId="0" xfId="0" applyAlignment="1">
      <alignment horizontal="right"/>
    </xf>
    <xf numFmtId="0" fontId="0" fillId="0" borderId="0" xfId="0" applyProtection="1">
      <protection locked="0"/>
    </xf>
    <xf numFmtId="0" fontId="0" fillId="2" borderId="1" xfId="0" applyFill="1" applyBorder="1"/>
    <xf numFmtId="0" fontId="0" fillId="2" borderId="1" xfId="0" applyFill="1" applyBorder="1" applyAlignment="1">
      <alignment vertical="center"/>
    </xf>
    <xf numFmtId="0" fontId="0" fillId="2" borderId="1" xfId="0" applyFill="1" applyBorder="1" applyAlignment="1">
      <alignment horizontal="center" vertical="center"/>
    </xf>
    <xf numFmtId="0" fontId="0" fillId="2" borderId="1" xfId="0" applyFill="1" applyBorder="1" applyAlignment="1">
      <alignment wrapText="1"/>
    </xf>
    <xf numFmtId="0" fontId="0" fillId="0" borderId="8" xfId="0" applyBorder="1"/>
    <xf numFmtId="0" fontId="9" fillId="0" borderId="1" xfId="0" applyFont="1" applyBorder="1" applyAlignment="1">
      <alignment horizontal="left"/>
    </xf>
    <xf numFmtId="0" fontId="9" fillId="4" borderId="1" xfId="0" applyFont="1" applyFill="1" applyBorder="1" applyAlignment="1">
      <alignment horizontal="left"/>
    </xf>
    <xf numFmtId="0" fontId="0" fillId="0" borderId="7" xfId="0" applyBorder="1"/>
    <xf numFmtId="49" fontId="0" fillId="0" borderId="0" xfId="0" applyNumberFormat="1" applyAlignment="1">
      <alignment vertical="top"/>
    </xf>
    <xf numFmtId="49" fontId="11" fillId="0" borderId="0" xfId="0" applyNumberFormat="1" applyFont="1" applyAlignment="1">
      <alignment wrapText="1"/>
    </xf>
    <xf numFmtId="49" fontId="14" fillId="0" borderId="0" xfId="0" applyNumberFormat="1" applyFont="1"/>
    <xf numFmtId="0" fontId="13" fillId="0" borderId="0" xfId="0" applyFont="1" applyAlignment="1">
      <alignment vertical="top"/>
    </xf>
    <xf numFmtId="0" fontId="12" fillId="0" borderId="0" xfId="0" applyFont="1"/>
    <xf numFmtId="49" fontId="14" fillId="0" borderId="0" xfId="0" applyNumberFormat="1" applyFont="1" applyAlignment="1">
      <alignment vertical="top"/>
    </xf>
    <xf numFmtId="0" fontId="15" fillId="0" borderId="0" xfId="0" applyFont="1"/>
    <xf numFmtId="0" fontId="0" fillId="2" borderId="1" xfId="0" applyFill="1" applyBorder="1" applyAlignment="1">
      <alignment horizontal="center" vertical="center" wrapText="1"/>
    </xf>
    <xf numFmtId="0" fontId="17" fillId="0" borderId="0" xfId="2" applyFill="1"/>
    <xf numFmtId="0" fontId="0" fillId="0" borderId="1" xfId="0" applyBorder="1" applyAlignment="1">
      <alignment horizontal="center" vertical="center" wrapText="1"/>
    </xf>
    <xf numFmtId="0" fontId="16" fillId="0" borderId="0" xfId="0" applyFont="1" applyAlignment="1">
      <alignment horizontal="justify" vertical="center" wrapText="1"/>
    </xf>
    <xf numFmtId="0" fontId="16" fillId="0" borderId="0" xfId="0" applyFont="1" applyAlignment="1">
      <alignment horizontal="center" vertical="center" wrapText="1"/>
    </xf>
    <xf numFmtId="0" fontId="0" fillId="2" borderId="2" xfId="0" applyFill="1" applyBorder="1" applyAlignment="1">
      <alignment horizontal="left" vertical="center"/>
    </xf>
    <xf numFmtId="0" fontId="0" fillId="0" borderId="1" xfId="0" applyBorder="1" applyAlignment="1">
      <alignment horizontal="center" vertical="center"/>
    </xf>
    <xf numFmtId="0" fontId="19" fillId="0" borderId="10" xfId="4" applyFont="1" applyBorder="1"/>
    <xf numFmtId="0" fontId="19" fillId="0" borderId="10" xfId="4" applyFont="1" applyBorder="1" applyAlignment="1">
      <alignment horizontal="right"/>
    </xf>
    <xf numFmtId="0" fontId="19" fillId="0" borderId="15" xfId="4" applyFont="1" applyBorder="1"/>
    <xf numFmtId="0" fontId="19" fillId="0" borderId="15" xfId="4" applyFont="1" applyBorder="1" applyAlignment="1">
      <alignment horizontal="right"/>
    </xf>
    <xf numFmtId="0" fontId="2" fillId="2" borderId="16" xfId="0" applyFont="1" applyFill="1" applyBorder="1"/>
    <xf numFmtId="0" fontId="20" fillId="6" borderId="17" xfId="4" applyFont="1" applyFill="1" applyBorder="1" applyAlignment="1">
      <alignment horizontal="center"/>
    </xf>
    <xf numFmtId="0" fontId="2" fillId="0" borderId="0" xfId="0" applyFont="1"/>
    <xf numFmtId="0" fontId="19" fillId="5" borderId="14" xfId="5" applyFont="1" applyFill="1" applyBorder="1" applyAlignment="1">
      <alignment horizontal="center"/>
    </xf>
    <xf numFmtId="0" fontId="19" fillId="0" borderId="10" xfId="5" applyFont="1" applyBorder="1" applyAlignment="1">
      <alignment horizontal="right" wrapText="1"/>
    </xf>
    <xf numFmtId="0" fontId="19" fillId="0" borderId="10" xfId="5" applyFont="1" applyBorder="1" applyAlignment="1">
      <alignment wrapText="1"/>
    </xf>
    <xf numFmtId="0" fontId="8" fillId="0" borderId="0" xfId="5"/>
    <xf numFmtId="9" fontId="0" fillId="7" borderId="1" xfId="3" applyFont="1" applyFill="1" applyBorder="1" applyProtection="1"/>
    <xf numFmtId="0" fontId="0" fillId="0" borderId="1" xfId="0" applyBorder="1" applyAlignment="1" applyProtection="1">
      <alignment horizontal="center" vertical="center" wrapText="1"/>
      <protection hidden="1"/>
    </xf>
    <xf numFmtId="0" fontId="0" fillId="2" borderId="1" xfId="0" applyFill="1" applyBorder="1" applyAlignment="1">
      <alignment vertical="center" wrapText="1"/>
    </xf>
    <xf numFmtId="0" fontId="0" fillId="8" borderId="1" xfId="0" applyFill="1" applyBorder="1" applyAlignment="1">
      <alignment horizontal="center" vertical="center" wrapText="1"/>
    </xf>
    <xf numFmtId="2" fontId="0" fillId="0" borderId="1" xfId="0" applyNumberFormat="1" applyBorder="1" applyAlignment="1" applyProtection="1">
      <alignment horizontal="center" vertical="center" wrapText="1"/>
      <protection hidden="1"/>
    </xf>
    <xf numFmtId="2" fontId="0" fillId="0" borderId="1" xfId="0" applyNumberFormat="1" applyBorder="1" applyAlignment="1">
      <alignment horizontal="center" vertical="center"/>
    </xf>
    <xf numFmtId="0" fontId="0" fillId="9" borderId="1" xfId="0" applyFill="1" applyBorder="1" applyAlignment="1" applyProtection="1">
      <alignment horizontal="center" vertical="center" wrapText="1"/>
      <protection hidden="1"/>
    </xf>
    <xf numFmtId="0" fontId="0" fillId="9" borderId="1" xfId="0" applyFill="1" applyBorder="1" applyAlignment="1">
      <alignment horizontal="center" vertical="center"/>
    </xf>
    <xf numFmtId="2" fontId="0" fillId="9" borderId="1" xfId="0" applyNumberFormat="1" applyFill="1" applyBorder="1" applyAlignment="1">
      <alignment horizontal="center" vertical="center"/>
    </xf>
    <xf numFmtId="0" fontId="0" fillId="0" borderId="0" xfId="0" applyAlignment="1">
      <alignment horizontal="center" vertical="center"/>
    </xf>
    <xf numFmtId="2" fontId="0" fillId="0" borderId="9" xfId="0" applyNumberFormat="1" applyBorder="1" applyAlignment="1">
      <alignment horizontal="center" vertical="center"/>
    </xf>
    <xf numFmtId="164" fontId="0" fillId="0" borderId="1" xfId="0" applyNumberFormat="1" applyBorder="1" applyAlignment="1">
      <alignment horizontal="center" vertical="center"/>
    </xf>
    <xf numFmtId="0" fontId="0" fillId="9" borderId="1" xfId="0" applyFill="1" applyBorder="1" applyAlignment="1">
      <alignment horizontal="center" vertical="center" wrapText="1"/>
    </xf>
    <xf numFmtId="0" fontId="0" fillId="9" borderId="1" xfId="0" applyFill="1" applyBorder="1"/>
    <xf numFmtId="2" fontId="0" fillId="9" borderId="1" xfId="0" applyNumberFormat="1" applyFill="1" applyBorder="1" applyAlignment="1" applyProtection="1">
      <alignment vertical="center" wrapText="1"/>
      <protection hidden="1"/>
    </xf>
    <xf numFmtId="0" fontId="9" fillId="0" borderId="1" xfId="0" applyFont="1" applyBorder="1" applyAlignment="1">
      <alignment horizontal="left" wrapText="1"/>
    </xf>
    <xf numFmtId="0" fontId="0" fillId="9" borderId="8" xfId="0" applyFill="1" applyBorder="1"/>
    <xf numFmtId="0" fontId="0" fillId="9" borderId="8" xfId="0" applyFill="1" applyBorder="1" applyProtection="1">
      <protection hidden="1"/>
    </xf>
    <xf numFmtId="0" fontId="0" fillId="9" borderId="8" xfId="0" applyFill="1" applyBorder="1" applyAlignment="1" applyProtection="1">
      <alignment wrapText="1"/>
      <protection hidden="1"/>
    </xf>
    <xf numFmtId="0" fontId="0" fillId="9" borderId="8" xfId="0" applyFill="1" applyBorder="1" applyAlignment="1">
      <alignment wrapText="1"/>
    </xf>
    <xf numFmtId="2" fontId="0" fillId="0" borderId="7" xfId="0" applyNumberFormat="1" applyBorder="1"/>
    <xf numFmtId="2" fontId="0" fillId="0" borderId="1" xfId="0" applyNumberFormat="1" applyBorder="1"/>
    <xf numFmtId="9" fontId="0" fillId="0" borderId="0" xfId="0" applyNumberFormat="1"/>
    <xf numFmtId="2" fontId="21" fillId="0" borderId="1" xfId="0" applyNumberFormat="1" applyFont="1" applyBorder="1" applyAlignment="1" applyProtection="1">
      <alignment horizontal="center" vertical="center" wrapText="1"/>
      <protection hidden="1"/>
    </xf>
    <xf numFmtId="2" fontId="21" fillId="0" borderId="1" xfId="0" applyNumberFormat="1" applyFont="1" applyBorder="1" applyAlignment="1">
      <alignment horizontal="center" vertical="center"/>
    </xf>
    <xf numFmtId="164" fontId="21" fillId="0" borderId="1" xfId="0" applyNumberFormat="1" applyFont="1" applyBorder="1" applyAlignment="1">
      <alignment horizontal="center" vertical="center"/>
    </xf>
    <xf numFmtId="0" fontId="0" fillId="2" borderId="1" xfId="0" applyFill="1" applyBorder="1" applyAlignment="1">
      <alignment horizontal="left"/>
    </xf>
    <xf numFmtId="2" fontId="0" fillId="0" borderId="0" xfId="0" applyNumberFormat="1"/>
    <xf numFmtId="0" fontId="0" fillId="2" borderId="7" xfId="0" applyFill="1" applyBorder="1" applyAlignment="1">
      <alignment horizontal="center" vertical="center"/>
    </xf>
    <xf numFmtId="0" fontId="0" fillId="2" borderId="9" xfId="0" applyFill="1" applyBorder="1" applyAlignment="1">
      <alignment horizontal="center" vertical="center"/>
    </xf>
    <xf numFmtId="0" fontId="0" fillId="2" borderId="8" xfId="0" applyFill="1" applyBorder="1" applyAlignment="1">
      <alignment horizontal="center" vertical="center"/>
    </xf>
    <xf numFmtId="0" fontId="23" fillId="2" borderId="1" xfId="0" applyFont="1" applyFill="1" applyBorder="1" applyAlignment="1">
      <alignment horizontal="left" vertical="center"/>
    </xf>
    <xf numFmtId="0" fontId="0" fillId="2" borderId="1" xfId="0" applyFill="1" applyBorder="1" applyAlignment="1">
      <alignment horizontal="left" vertical="center"/>
    </xf>
    <xf numFmtId="0" fontId="0" fillId="2" borderId="1" xfId="0" applyFill="1" applyBorder="1" applyAlignment="1">
      <alignment horizontal="center" vertical="center"/>
    </xf>
    <xf numFmtId="0" fontId="4" fillId="2" borderId="1" xfId="0" applyFont="1" applyFill="1" applyBorder="1" applyAlignment="1">
      <alignment horizontal="center"/>
    </xf>
    <xf numFmtId="0" fontId="4" fillId="2" borderId="7" xfId="0" applyFont="1" applyFill="1" applyBorder="1" applyAlignment="1">
      <alignment horizontal="center"/>
    </xf>
    <xf numFmtId="0" fontId="4" fillId="2" borderId="2" xfId="0" applyFont="1" applyFill="1" applyBorder="1" applyAlignment="1">
      <alignment horizontal="center"/>
    </xf>
    <xf numFmtId="0" fontId="4" fillId="2" borderId="3" xfId="0" applyFont="1" applyFill="1" applyBorder="1" applyAlignment="1">
      <alignment horizontal="center"/>
    </xf>
    <xf numFmtId="0" fontId="4" fillId="2" borderId="4" xfId="0" applyFont="1" applyFill="1" applyBorder="1" applyAlignment="1">
      <alignment horizontal="center"/>
    </xf>
    <xf numFmtId="0" fontId="0" fillId="0" borderId="7" xfId="0" applyBorder="1" applyAlignment="1">
      <alignment horizontal="center" vertical="center"/>
    </xf>
    <xf numFmtId="0" fontId="0" fillId="0" borderId="9" xfId="0" applyBorder="1" applyAlignment="1">
      <alignment horizontal="center" vertical="center"/>
    </xf>
    <xf numFmtId="0" fontId="0" fillId="0" borderId="8" xfId="0" applyBorder="1" applyAlignment="1">
      <alignment horizontal="center" vertical="center"/>
    </xf>
    <xf numFmtId="0" fontId="0" fillId="7" borderId="11" xfId="0" applyFill="1" applyBorder="1" applyAlignment="1" applyProtection="1">
      <alignment horizontal="center" vertical="center" wrapText="1"/>
      <protection hidden="1"/>
    </xf>
    <xf numFmtId="0" fontId="0" fillId="7" borderId="13" xfId="0" applyFill="1" applyBorder="1" applyAlignment="1" applyProtection="1">
      <alignment horizontal="center" vertical="center" wrapText="1"/>
      <protection hidden="1"/>
    </xf>
    <xf numFmtId="0" fontId="0" fillId="7" borderId="19" xfId="0" applyFill="1" applyBorder="1" applyAlignment="1" applyProtection="1">
      <alignment horizontal="center" vertical="center" wrapText="1"/>
      <protection hidden="1"/>
    </xf>
    <xf numFmtId="0" fontId="0" fillId="7" borderId="18" xfId="0" applyFill="1" applyBorder="1" applyAlignment="1" applyProtection="1">
      <alignment horizontal="center" vertical="center" wrapText="1"/>
      <protection hidden="1"/>
    </xf>
    <xf numFmtId="0" fontId="0" fillId="7" borderId="5" xfId="0" applyFill="1" applyBorder="1" applyAlignment="1" applyProtection="1">
      <alignment horizontal="center" vertical="center" wrapText="1"/>
      <protection hidden="1"/>
    </xf>
    <xf numFmtId="0" fontId="0" fillId="7" borderId="6" xfId="0" applyFill="1" applyBorder="1" applyAlignment="1" applyProtection="1">
      <alignment horizontal="center" vertical="center" wrapText="1"/>
      <protection hidden="1"/>
    </xf>
    <xf numFmtId="0" fontId="0" fillId="9" borderId="2" xfId="0" applyFill="1" applyBorder="1" applyAlignment="1">
      <alignment horizontal="center" vertical="center" wrapText="1"/>
    </xf>
    <xf numFmtId="0" fontId="0" fillId="9" borderId="4" xfId="0" applyFill="1" applyBorder="1" applyAlignment="1">
      <alignment horizontal="center" vertical="center" wrapText="1"/>
    </xf>
    <xf numFmtId="0" fontId="0" fillId="2" borderId="2" xfId="0" applyFill="1" applyBorder="1" applyAlignment="1">
      <alignment horizontal="center" vertical="center" wrapText="1"/>
    </xf>
    <xf numFmtId="0" fontId="0" fillId="2" borderId="4" xfId="0" applyFill="1" applyBorder="1" applyAlignment="1">
      <alignment horizontal="center" vertical="center" wrapText="1"/>
    </xf>
    <xf numFmtId="0" fontId="0" fillId="2" borderId="7" xfId="0" applyFill="1" applyBorder="1" applyAlignment="1">
      <alignment horizontal="left" vertical="center"/>
    </xf>
    <xf numFmtId="0" fontId="0" fillId="2" borderId="8" xfId="0" applyFill="1" applyBorder="1" applyAlignment="1">
      <alignment horizontal="left" vertical="center"/>
    </xf>
    <xf numFmtId="0" fontId="0" fillId="2" borderId="1" xfId="0" applyFill="1" applyBorder="1" applyAlignment="1">
      <alignment horizontal="center" vertical="center" wrapText="1"/>
    </xf>
    <xf numFmtId="0" fontId="0" fillId="0" borderId="1" xfId="0" applyBorder="1" applyAlignment="1">
      <alignment horizontal="center" vertical="center" wrapText="1"/>
    </xf>
    <xf numFmtId="0" fontId="2" fillId="3" borderId="1" xfId="0" applyFont="1" applyFill="1" applyBorder="1" applyAlignment="1">
      <alignment horizontal="center"/>
    </xf>
    <xf numFmtId="0" fontId="0" fillId="2" borderId="2" xfId="0" applyFill="1" applyBorder="1" applyAlignment="1">
      <alignment horizontal="center" vertical="center"/>
    </xf>
    <xf numFmtId="0" fontId="0" fillId="2" borderId="4" xfId="0" applyFill="1" applyBorder="1" applyAlignment="1">
      <alignment horizontal="center" vertical="center"/>
    </xf>
    <xf numFmtId="0" fontId="0" fillId="0" borderId="2" xfId="0" applyBorder="1" applyAlignment="1">
      <alignment horizontal="center" vertical="center"/>
    </xf>
    <xf numFmtId="0" fontId="0" fillId="0" borderId="4" xfId="0" applyBorder="1" applyAlignment="1">
      <alignment horizontal="center" vertical="center"/>
    </xf>
    <xf numFmtId="0" fontId="0" fillId="2" borderId="3" xfId="0" applyFill="1" applyBorder="1" applyAlignment="1">
      <alignment horizontal="center" vertical="center"/>
    </xf>
    <xf numFmtId="0" fontId="0" fillId="7" borderId="2" xfId="0" applyFill="1" applyBorder="1" applyAlignment="1">
      <alignment horizontal="center" vertical="center"/>
    </xf>
    <xf numFmtId="0" fontId="0" fillId="7" borderId="3" xfId="0" applyFill="1" applyBorder="1" applyAlignment="1">
      <alignment horizontal="center" vertical="center"/>
    </xf>
    <xf numFmtId="0" fontId="0" fillId="7" borderId="4" xfId="0" applyFill="1" applyBorder="1" applyAlignment="1">
      <alignment horizontal="center" vertical="center"/>
    </xf>
    <xf numFmtId="0" fontId="2" fillId="3" borderId="2" xfId="0" applyFont="1" applyFill="1" applyBorder="1" applyAlignment="1">
      <alignment horizontal="center"/>
    </xf>
    <xf numFmtId="0" fontId="2" fillId="3" borderId="3" xfId="0" applyFont="1" applyFill="1" applyBorder="1" applyAlignment="1">
      <alignment horizontal="center"/>
    </xf>
    <xf numFmtId="0" fontId="2" fillId="3" borderId="4" xfId="0" applyFont="1" applyFill="1" applyBorder="1" applyAlignment="1">
      <alignment horizontal="center"/>
    </xf>
    <xf numFmtId="0" fontId="0" fillId="2" borderId="9" xfId="0" applyFill="1" applyBorder="1" applyAlignment="1">
      <alignment horizontal="left" vertical="center"/>
    </xf>
    <xf numFmtId="0" fontId="6" fillId="2" borderId="1" xfId="0" applyFont="1" applyFill="1" applyBorder="1" applyAlignment="1">
      <alignment horizontal="left" vertical="center" wrapText="1"/>
    </xf>
    <xf numFmtId="0" fontId="6" fillId="2" borderId="7" xfId="0" applyFont="1" applyFill="1" applyBorder="1" applyAlignment="1">
      <alignment horizontal="left" vertical="top" wrapText="1"/>
    </xf>
    <xf numFmtId="0" fontId="9" fillId="2" borderId="2" xfId="0" applyFont="1" applyFill="1" applyBorder="1" applyAlignment="1">
      <alignment horizontal="left"/>
    </xf>
    <xf numFmtId="0" fontId="9" fillId="2" borderId="3" xfId="0" applyFont="1" applyFill="1" applyBorder="1" applyAlignment="1">
      <alignment horizontal="left"/>
    </xf>
    <xf numFmtId="0" fontId="9" fillId="2" borderId="4" xfId="0" applyFont="1" applyFill="1" applyBorder="1" applyAlignment="1">
      <alignment horizontal="left"/>
    </xf>
    <xf numFmtId="0" fontId="23" fillId="0" borderId="1" xfId="0" applyFont="1" applyBorder="1" applyAlignment="1">
      <alignment horizontal="center" wrapText="1"/>
    </xf>
    <xf numFmtId="0" fontId="0" fillId="0" borderId="1" xfId="0" applyBorder="1" applyAlignment="1">
      <alignment horizontal="center" wrapText="1"/>
    </xf>
    <xf numFmtId="0" fontId="0" fillId="2" borderId="1" xfId="0" applyFill="1" applyBorder="1" applyAlignment="1">
      <alignment horizontal="left"/>
    </xf>
    <xf numFmtId="0" fontId="0" fillId="0" borderId="1" xfId="0" applyBorder="1" applyAlignment="1">
      <alignment horizontal="center"/>
    </xf>
    <xf numFmtId="0" fontId="0" fillId="2" borderId="1" xfId="0" applyFill="1" applyBorder="1" applyAlignment="1">
      <alignment horizontal="center"/>
    </xf>
    <xf numFmtId="0" fontId="0" fillId="0" borderId="2" xfId="0" applyBorder="1" applyAlignment="1">
      <alignment horizontal="center" wrapText="1"/>
    </xf>
    <xf numFmtId="0" fontId="0" fillId="0" borderId="3" xfId="0" applyBorder="1" applyAlignment="1">
      <alignment horizontal="center" wrapText="1"/>
    </xf>
    <xf numFmtId="0" fontId="0" fillId="0" borderId="4" xfId="0" applyBorder="1" applyAlignment="1">
      <alignment horizontal="center" wrapText="1"/>
    </xf>
    <xf numFmtId="0" fontId="0" fillId="2" borderId="2" xfId="0" applyFill="1" applyBorder="1" applyAlignment="1">
      <alignment horizontal="left"/>
    </xf>
    <xf numFmtId="0" fontId="0" fillId="2" borderId="3" xfId="0" applyFill="1" applyBorder="1" applyAlignment="1">
      <alignment horizontal="left"/>
    </xf>
    <xf numFmtId="0" fontId="0" fillId="2" borderId="4" xfId="0" applyFill="1" applyBorder="1" applyAlignment="1">
      <alignment horizontal="left"/>
    </xf>
    <xf numFmtId="0" fontId="0" fillId="2" borderId="2" xfId="0" applyFill="1" applyBorder="1" applyAlignment="1">
      <alignment horizontal="left" vertical="center"/>
    </xf>
    <xf numFmtId="0" fontId="0" fillId="2" borderId="3" xfId="0" applyFill="1" applyBorder="1" applyAlignment="1">
      <alignment horizontal="left" vertical="center"/>
    </xf>
    <xf numFmtId="0" fontId="0" fillId="2" borderId="4" xfId="0" applyFill="1" applyBorder="1" applyAlignment="1">
      <alignment horizontal="left" vertical="center"/>
    </xf>
    <xf numFmtId="0" fontId="0" fillId="2" borderId="1" xfId="0" applyFill="1" applyBorder="1" applyAlignment="1">
      <alignment horizontal="center" wrapText="1"/>
    </xf>
    <xf numFmtId="0" fontId="0" fillId="2" borderId="2" xfId="0" applyFill="1" applyBorder="1" applyAlignment="1">
      <alignment horizontal="center" wrapText="1"/>
    </xf>
    <xf numFmtId="0" fontId="0" fillId="2" borderId="4" xfId="0" applyFill="1" applyBorder="1" applyAlignment="1">
      <alignment horizontal="center" wrapText="1"/>
    </xf>
    <xf numFmtId="0" fontId="0" fillId="0" borderId="2" xfId="0" applyBorder="1" applyAlignment="1">
      <alignment horizontal="center"/>
    </xf>
    <xf numFmtId="0" fontId="0" fillId="0" borderId="4" xfId="0" applyBorder="1" applyAlignment="1">
      <alignment horizontal="center"/>
    </xf>
    <xf numFmtId="0" fontId="1" fillId="0" borderId="0" xfId="0" applyFont="1" applyAlignment="1">
      <alignment horizontal="center" vertical="center" wrapText="1"/>
    </xf>
    <xf numFmtId="0" fontId="0" fillId="2" borderId="1" xfId="0" applyFill="1" applyBorder="1" applyAlignment="1">
      <alignment horizontal="left" vertical="center" wrapText="1"/>
    </xf>
    <xf numFmtId="0" fontId="0" fillId="0" borderId="11" xfId="0" applyBorder="1" applyAlignment="1">
      <alignment horizontal="center" vertical="center" wrapText="1"/>
    </xf>
    <xf numFmtId="0" fontId="0" fillId="0" borderId="12" xfId="0" applyBorder="1" applyAlignment="1">
      <alignment horizontal="center" vertical="center" wrapText="1"/>
    </xf>
    <xf numFmtId="0" fontId="0" fillId="0" borderId="13" xfId="0" applyBorder="1" applyAlignment="1">
      <alignment horizontal="center" vertical="center" wrapTex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0" fillId="0" borderId="1" xfId="0" applyBorder="1" applyAlignment="1">
      <alignment horizontal="center" vertical="center"/>
    </xf>
    <xf numFmtId="0" fontId="21" fillId="0" borderId="1" xfId="0" applyFont="1" applyBorder="1" applyAlignment="1">
      <alignment horizontal="center" vertical="center"/>
    </xf>
    <xf numFmtId="14" fontId="0" fillId="0" borderId="1" xfId="0" applyNumberFormat="1" applyBorder="1" applyAlignment="1">
      <alignment horizontal="center" vertical="center"/>
    </xf>
    <xf numFmtId="0" fontId="6" fillId="2" borderId="2" xfId="0" applyFont="1" applyFill="1" applyBorder="1" applyAlignment="1">
      <alignment horizontal="left" vertical="center" wrapText="1"/>
    </xf>
    <xf numFmtId="0" fontId="6" fillId="2" borderId="3" xfId="0" applyFont="1" applyFill="1" applyBorder="1" applyAlignment="1">
      <alignment horizontal="left" vertical="center" wrapText="1"/>
    </xf>
    <xf numFmtId="0" fontId="6" fillId="2" borderId="4" xfId="0" applyFont="1" applyFill="1" applyBorder="1" applyAlignment="1">
      <alignment horizontal="left" vertical="center" wrapText="1"/>
    </xf>
    <xf numFmtId="0" fontId="0" fillId="2" borderId="6" xfId="0" applyFill="1" applyBorder="1" applyAlignment="1">
      <alignment horizontal="left" vertical="center"/>
    </xf>
    <xf numFmtId="0" fontId="0" fillId="0" borderId="1" xfId="0" applyBorder="1" applyAlignment="1">
      <alignment horizontal="left"/>
    </xf>
    <xf numFmtId="0" fontId="0" fillId="2" borderId="0" xfId="0" applyFill="1" applyAlignment="1">
      <alignment horizontal="left"/>
    </xf>
  </cellXfs>
  <cellStyles count="6">
    <cellStyle name="Hyperlink" xfId="2" builtinId="8"/>
    <cellStyle name="Normal" xfId="0" builtinId="0"/>
    <cellStyle name="Normal_Feuil4" xfId="1" xr:uid="{00000000-0005-0000-0000-000002000000}"/>
    <cellStyle name="Parasts_Lapa3" xfId="5" xr:uid="{00000000-0005-0000-0000-000003000000}"/>
    <cellStyle name="Parasts_Lapa4" xfId="4" xr:uid="{00000000-0005-0000-0000-000004000000}"/>
    <cellStyle name="Percent" xfId="3" builtinId="5"/>
  </cellStyles>
  <dxfs count="13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8F8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87630</xdr:colOff>
      <xdr:row>121</xdr:row>
      <xdr:rowOff>22605</xdr:rowOff>
    </xdr:from>
    <xdr:to>
      <xdr:col>2</xdr:col>
      <xdr:colOff>550545</xdr:colOff>
      <xdr:row>124</xdr:row>
      <xdr:rowOff>1197293</xdr:rowOff>
    </xdr:to>
    <xdr:pic>
      <xdr:nvPicPr>
        <xdr:cNvPr id="3" name="Picture 2">
          <a:extLst>
            <a:ext uri="{FF2B5EF4-FFF2-40B4-BE49-F238E27FC236}">
              <a16:creationId xmlns:a16="http://schemas.microsoft.com/office/drawing/2014/main" id="{44661035-EAC7-39F0-6101-5EFD38C518B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7630" y="35036505"/>
          <a:ext cx="1979295" cy="1708088"/>
        </a:xfrm>
        <a:prstGeom prst="rect">
          <a:avLst/>
        </a:prstGeom>
      </xdr:spPr>
    </xdr:pic>
    <xdr:clientData/>
  </xdr:twoCellAnchor>
  <xdr:twoCellAnchor editAs="oneCell">
    <xdr:from>
      <xdr:col>2</xdr:col>
      <xdr:colOff>720090</xdr:colOff>
      <xdr:row>121</xdr:row>
      <xdr:rowOff>8323</xdr:rowOff>
    </xdr:from>
    <xdr:to>
      <xdr:col>5</xdr:col>
      <xdr:colOff>0</xdr:colOff>
      <xdr:row>124</xdr:row>
      <xdr:rowOff>1161092</xdr:rowOff>
    </xdr:to>
    <xdr:pic>
      <xdr:nvPicPr>
        <xdr:cNvPr id="5" name="Picture 4">
          <a:extLst>
            <a:ext uri="{FF2B5EF4-FFF2-40B4-BE49-F238E27FC236}">
              <a16:creationId xmlns:a16="http://schemas.microsoft.com/office/drawing/2014/main" id="{8486B433-8AE6-5CBC-6E0D-AD789014707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129790" y="35022223"/>
          <a:ext cx="2194560" cy="1707124"/>
        </a:xfrm>
        <a:prstGeom prst="rect">
          <a:avLst/>
        </a:prstGeom>
      </xdr:spPr>
    </xdr:pic>
    <xdr:clientData/>
  </xdr:twoCellAnchor>
  <xdr:twoCellAnchor editAs="oneCell">
    <xdr:from>
      <xdr:col>5</xdr:col>
      <xdr:colOff>78105</xdr:colOff>
      <xdr:row>121</xdr:row>
      <xdr:rowOff>9524</xdr:rowOff>
    </xdr:from>
    <xdr:to>
      <xdr:col>7</xdr:col>
      <xdr:colOff>745897</xdr:colOff>
      <xdr:row>124</xdr:row>
      <xdr:rowOff>1159096</xdr:rowOff>
    </xdr:to>
    <xdr:pic>
      <xdr:nvPicPr>
        <xdr:cNvPr id="7" name="Picture 6">
          <a:extLst>
            <a:ext uri="{FF2B5EF4-FFF2-40B4-BE49-F238E27FC236}">
              <a16:creationId xmlns:a16="http://schemas.microsoft.com/office/drawing/2014/main" id="{97892FCE-AC09-6A27-8C3A-2435D42733D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4402455" y="35023424"/>
          <a:ext cx="2182267" cy="169249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N360"/>
  <sheetViews>
    <sheetView tabSelected="1" topLeftCell="A119" workbookViewId="0">
      <selection activeCell="K125" sqref="K125"/>
    </sheetView>
  </sheetViews>
  <sheetFormatPr defaultRowHeight="14.45"/>
  <cols>
    <col min="1" max="1" width="13.28515625" customWidth="1"/>
    <col min="2" max="2" width="8.5703125" customWidth="1"/>
    <col min="3" max="3" width="16.7109375" customWidth="1"/>
    <col min="4" max="4" width="16.140625" customWidth="1"/>
    <col min="5" max="5" width="9.7109375" customWidth="1"/>
    <col min="6" max="6" width="8.7109375" customWidth="1"/>
    <col min="7" max="7" width="13.28515625" customWidth="1"/>
    <col min="8" max="8" width="11.28515625" customWidth="1"/>
    <col min="9" max="9" width="13" customWidth="1"/>
    <col min="10" max="10" width="10.42578125" customWidth="1"/>
    <col min="11" max="11" width="10.85546875" customWidth="1"/>
    <col min="13" max="13" width="27.140625" customWidth="1"/>
  </cols>
  <sheetData>
    <row r="1" spans="1:11" ht="52.5" customHeight="1">
      <c r="A1" s="155" t="s">
        <v>0</v>
      </c>
      <c r="B1" s="155"/>
      <c r="C1" s="155"/>
      <c r="D1" s="155"/>
      <c r="E1" s="155"/>
      <c r="F1" s="155"/>
      <c r="G1" s="155"/>
      <c r="H1" s="155"/>
      <c r="I1" s="155"/>
      <c r="J1" s="155"/>
    </row>
    <row r="2" spans="1:11">
      <c r="A2" s="118" t="s">
        <v>1</v>
      </c>
      <c r="B2" s="118"/>
      <c r="C2" s="118"/>
      <c r="D2" s="118"/>
      <c r="E2" s="118"/>
      <c r="F2" s="118"/>
      <c r="G2" s="118"/>
      <c r="H2" s="118"/>
      <c r="I2" s="118"/>
      <c r="J2" s="118"/>
    </row>
    <row r="3" spans="1:11" ht="31.5" customHeight="1">
      <c r="A3" s="49" t="s">
        <v>2</v>
      </c>
      <c r="B3" s="116" t="s">
        <v>3</v>
      </c>
      <c r="C3" s="116"/>
      <c r="D3" s="116"/>
      <c r="E3" s="157" t="s">
        <v>4</v>
      </c>
      <c r="F3" s="158"/>
      <c r="G3" s="158"/>
      <c r="H3" s="158"/>
      <c r="I3" s="158"/>
      <c r="J3" s="159"/>
    </row>
    <row r="4" spans="1:11" ht="38.25" customHeight="1">
      <c r="A4" s="29" t="s">
        <v>5</v>
      </c>
      <c r="B4" s="115" t="s">
        <v>6</v>
      </c>
      <c r="C4" s="115"/>
      <c r="D4" s="115"/>
      <c r="E4" s="50" t="str">
        <f>IFERROR(INDEX(Teritoijas!$A$2:$G$334,MATCH(Anketa!$E$3,Teritoijas!$A$2:$A$334,0),4),"")</f>
        <v>C</v>
      </c>
      <c r="F4" s="160" t="str">
        <f>IFERROR(INDEX('Skaidrojumi 1. daļa un biotopi'!$B$3:$C$5,MATCH(Anketa!$E$4,'Skaidrojumi 1. daļa un biotopi'!$B$3:$B$5,0),2),"")</f>
        <v>teritorijas, kas noteiktas īpaši aizsargājamo sugu un īpaši aizsargājamo biotopu aizsardzībai</v>
      </c>
      <c r="G4" s="161"/>
      <c r="H4" s="161"/>
      <c r="I4" s="161"/>
      <c r="J4" s="162"/>
    </row>
    <row r="5" spans="1:11" ht="21" customHeight="1">
      <c r="A5" s="30" t="s">
        <v>7</v>
      </c>
      <c r="B5" s="94" t="s">
        <v>8</v>
      </c>
      <c r="C5" s="94"/>
      <c r="D5" s="94"/>
      <c r="E5" s="139" t="str">
        <f>IFERROR(INDEX(Teritoijas!$A$2:$G$334,MATCH(Anketa!$E$3,Teritoijas!$A$2:$A$334,0),3),"")</f>
        <v>Dabas liegums</v>
      </c>
      <c r="F5" s="139"/>
      <c r="G5" s="139"/>
      <c r="H5" s="139"/>
      <c r="I5" s="139"/>
      <c r="J5" s="139"/>
    </row>
    <row r="6" spans="1:11" ht="23.25" customHeight="1">
      <c r="A6" s="30" t="s">
        <v>9</v>
      </c>
      <c r="B6" s="94" t="s">
        <v>10</v>
      </c>
      <c r="C6" s="94"/>
      <c r="D6" s="94"/>
      <c r="E6" s="164" t="str">
        <f>IFERROR(INDEX(Teritoijas!$A$2:$G$334,MATCH(Anketa!$E$3,Teritoijas!$A$2:$A$334,0),2),"")</f>
        <v>Vidusburtnieks</v>
      </c>
      <c r="F6" s="164"/>
      <c r="G6" s="164"/>
      <c r="H6" s="164"/>
      <c r="I6" s="164"/>
      <c r="J6" s="164"/>
    </row>
    <row r="7" spans="1:11" ht="30.75" customHeight="1">
      <c r="A7" s="29" t="s">
        <v>11</v>
      </c>
      <c r="B7" s="156" t="s">
        <v>12</v>
      </c>
      <c r="C7" s="156"/>
      <c r="D7" s="156"/>
      <c r="E7" s="156"/>
      <c r="F7" s="165"/>
      <c r="G7" s="165"/>
      <c r="H7" s="165"/>
      <c r="I7" s="165"/>
      <c r="J7" s="165"/>
    </row>
    <row r="8" spans="1:11" ht="30.75" customHeight="1">
      <c r="A8" s="29" t="s">
        <v>13</v>
      </c>
      <c r="B8" s="156" t="s">
        <v>14</v>
      </c>
      <c r="C8" s="156"/>
      <c r="D8" s="156"/>
      <c r="E8" s="156"/>
      <c r="F8" s="163" t="s">
        <v>15</v>
      </c>
      <c r="G8" s="163"/>
      <c r="H8" s="163"/>
      <c r="I8" s="163"/>
      <c r="J8" s="163"/>
    </row>
    <row r="9" spans="1:11" ht="20.25" customHeight="1">
      <c r="A9" s="94" t="s">
        <v>16</v>
      </c>
      <c r="B9" s="156" t="s">
        <v>17</v>
      </c>
      <c r="C9" s="156"/>
      <c r="D9" s="156"/>
      <c r="E9" s="156"/>
      <c r="F9" s="31" t="s">
        <v>18</v>
      </c>
      <c r="G9" s="163">
        <f>IFERROR(INDEX(Teritoijas!$A$2:$G$334,MATCH(Anketa!$E$3,Teritoijas!$A$2:$A$334,0),5),"")</f>
        <v>25.257000000000001</v>
      </c>
      <c r="H9" s="163"/>
      <c r="I9" s="163"/>
      <c r="J9" s="163"/>
    </row>
    <row r="10" spans="1:11" ht="20.25" customHeight="1">
      <c r="A10" s="94"/>
      <c r="B10" s="156"/>
      <c r="C10" s="156"/>
      <c r="D10" s="156"/>
      <c r="E10" s="156"/>
      <c r="F10" s="31" t="s">
        <v>19</v>
      </c>
      <c r="G10" s="163">
        <f>IFERROR(INDEX(Teritoijas!$A$2:$G$334,MATCH(Anketa!$E$3,Teritoijas!$A$2:$A$334,0),6),"")</f>
        <v>57.789099999999998</v>
      </c>
      <c r="H10" s="163"/>
      <c r="I10" s="163"/>
      <c r="J10" s="163"/>
    </row>
    <row r="11" spans="1:11" ht="26.25" customHeight="1">
      <c r="A11" s="114" t="s">
        <v>20</v>
      </c>
      <c r="B11" s="147" t="s">
        <v>21</v>
      </c>
      <c r="C11" s="148"/>
      <c r="D11" s="148"/>
      <c r="E11" s="148"/>
      <c r="F11" s="148"/>
      <c r="G11" s="148"/>
      <c r="H11" s="148"/>
      <c r="I11" s="148"/>
      <c r="J11" s="149"/>
    </row>
    <row r="12" spans="1:11" ht="44.25" customHeight="1">
      <c r="A12" s="130"/>
      <c r="B12" s="119" t="s">
        <v>22</v>
      </c>
      <c r="C12" s="120"/>
      <c r="D12" s="119" t="s">
        <v>23</v>
      </c>
      <c r="E12" s="120"/>
      <c r="F12" s="119" t="s">
        <v>24</v>
      </c>
      <c r="G12" s="123"/>
      <c r="H12" s="120"/>
      <c r="I12" s="151" t="s">
        <v>25</v>
      </c>
      <c r="J12" s="152"/>
    </row>
    <row r="13" spans="1:11" ht="26.25" customHeight="1">
      <c r="A13" s="115"/>
      <c r="B13" s="121">
        <v>812.84929999999997</v>
      </c>
      <c r="C13" s="122"/>
      <c r="D13" s="121">
        <v>1103.8904</v>
      </c>
      <c r="E13" s="122"/>
      <c r="F13" s="124">
        <f>SUM(B13:E13)</f>
        <v>1916.7397000000001</v>
      </c>
      <c r="G13" s="125"/>
      <c r="H13" s="126"/>
      <c r="I13" s="153">
        <v>2</v>
      </c>
      <c r="J13" s="154"/>
    </row>
    <row r="14" spans="1:11">
      <c r="A14" s="127" t="s">
        <v>26</v>
      </c>
      <c r="B14" s="128"/>
      <c r="C14" s="128"/>
      <c r="D14" s="128"/>
      <c r="E14" s="128"/>
      <c r="F14" s="128"/>
      <c r="G14" s="128"/>
      <c r="H14" s="128"/>
      <c r="I14" s="128"/>
      <c r="J14" s="129"/>
      <c r="K14" s="57"/>
    </row>
    <row r="15" spans="1:11" ht="15" customHeight="1">
      <c r="A15" s="150" t="s">
        <v>27</v>
      </c>
      <c r="B15" s="95" t="s">
        <v>28</v>
      </c>
      <c r="C15" s="95" t="s">
        <v>29</v>
      </c>
      <c r="D15" s="95"/>
      <c r="E15" s="116" t="s">
        <v>30</v>
      </c>
      <c r="F15" s="116" t="s">
        <v>31</v>
      </c>
      <c r="G15" s="140" t="s">
        <v>32</v>
      </c>
      <c r="H15" s="140"/>
      <c r="I15" s="140"/>
      <c r="J15" s="140"/>
    </row>
    <row r="16" spans="1:11" ht="30" customHeight="1">
      <c r="A16" s="150"/>
      <c r="B16" s="95"/>
      <c r="C16" s="95"/>
      <c r="D16" s="95"/>
      <c r="E16" s="116"/>
      <c r="F16" s="116"/>
      <c r="G16" s="32" t="s">
        <v>33</v>
      </c>
      <c r="H16" s="32" t="s">
        <v>34</v>
      </c>
      <c r="I16" s="32" t="s">
        <v>35</v>
      </c>
      <c r="J16" s="32" t="s">
        <v>36</v>
      </c>
    </row>
    <row r="17" spans="1:14" ht="57.75" customHeight="1">
      <c r="A17" s="46" t="s">
        <v>37</v>
      </c>
      <c r="B17" s="101" t="str">
        <f>IFERROR(INDEX('SDF biotopi'!$B$2:$B$2873,MATCH(ROWS('SDF biotopi'!$J$2:J2),'SDF biotopi'!$J$2:$J$2873,0)),"")</f>
        <v>91E0*</v>
      </c>
      <c r="C17" s="104" t="str">
        <f>IFERROR(INDEX('Skaidrojumi 1. daļa un biotopi'!$B$18:$C$78,MATCH($B17,'Skaidrojumi 1. daļa un biotopi'!$B$18:$B$78,0),2),INDEX('Skaidrojumi 1. daļa un biotopi'!$B$18:$C$78,MATCH(VALUE($B17),'Skaidrojumi 1. daļa un biotopi'!$B$18:$B$78,0),2))</f>
        <v>Aluviāli meži (aluviāli krastmalu un palieņu meži)</v>
      </c>
      <c r="D17" s="105"/>
      <c r="E17" s="66">
        <v>4.3175999999999997</v>
      </c>
      <c r="F17" s="63" t="str">
        <f>IFERROR(INDEX('SDF biotopi'!D$2:D$2873,MATCH(ROWS('SDF biotopi'!$J$2:K2),'SDF biotopi'!$J$2:$J$2873,0)),"")</f>
        <v>G</v>
      </c>
      <c r="G17" s="68" t="str">
        <f>IFERROR(INDEX('SDF biotopi'!E$2:E$2873,MATCH(ROWS('SDF biotopi'!$J$2:K2),'SDF biotopi'!$J$2:$J$2873,0)),"")</f>
        <v/>
      </c>
      <c r="H17" s="63" t="str">
        <f>IFERROR(INDEX('SDF biotopi'!F$2:F$2873,MATCH(ROWS('SDF biotopi'!$J$2:L2),'SDF biotopi'!$J$2:$J$2873,0)),"")</f>
        <v>C</v>
      </c>
      <c r="I17" s="68" t="str">
        <f>IFERROR(INDEX('SDF biotopi'!G$2:G$2873,MATCH(ROWS('SDF biotopi'!$J$2:M2),'SDF biotopi'!$J$2:$J$2873,0)),"")</f>
        <v/>
      </c>
      <c r="J17" s="68" t="str">
        <f>IFERROR(INDEX('SDF biotopi'!H$2:H$2873,MATCH(ROWS('SDF biotopi'!$J$2:N2),'SDF biotopi'!$J$2:$J$2873,0)),"")</f>
        <v/>
      </c>
      <c r="M17" s="6"/>
      <c r="N17" s="6"/>
    </row>
    <row r="18" spans="1:14" ht="89.25" customHeight="1">
      <c r="A18" s="46" t="s">
        <v>38</v>
      </c>
      <c r="B18" s="102"/>
      <c r="C18" s="106"/>
      <c r="D18" s="107"/>
      <c r="E18" s="66">
        <v>4.6882999999999999</v>
      </c>
      <c r="F18" s="63" t="s">
        <v>39</v>
      </c>
      <c r="G18" s="63" t="s">
        <v>40</v>
      </c>
      <c r="H18" s="63" t="s">
        <v>40</v>
      </c>
      <c r="I18" s="63" t="s">
        <v>41</v>
      </c>
      <c r="J18" s="63" t="s">
        <v>41</v>
      </c>
      <c r="L18" s="6"/>
      <c r="M18" s="6"/>
      <c r="N18" s="6"/>
    </row>
    <row r="19" spans="1:14" ht="42.75" customHeight="1">
      <c r="A19" s="46" t="s">
        <v>42</v>
      </c>
      <c r="B19" s="102"/>
      <c r="C19" s="106"/>
      <c r="D19" s="107"/>
      <c r="E19" s="66">
        <v>15.961499999999999</v>
      </c>
      <c r="F19" s="50" t="s">
        <v>39</v>
      </c>
      <c r="G19" s="50" t="s">
        <v>41</v>
      </c>
      <c r="H19" s="50" t="s">
        <v>40</v>
      </c>
      <c r="I19" s="50" t="s">
        <v>41</v>
      </c>
      <c r="J19" s="50" t="s">
        <v>41</v>
      </c>
      <c r="L19" s="6"/>
      <c r="M19" s="6"/>
      <c r="N19" s="6"/>
    </row>
    <row r="20" spans="1:14" ht="15">
      <c r="A20" s="50" t="s">
        <v>43</v>
      </c>
      <c r="B20" s="103"/>
      <c r="C20" s="108"/>
      <c r="D20" s="109"/>
      <c r="E20" s="85">
        <f>SUM(E17:E19)</f>
        <v>24.967399999999998</v>
      </c>
      <c r="F20" s="50" t="s">
        <v>39</v>
      </c>
      <c r="G20" s="50" t="s">
        <v>41</v>
      </c>
      <c r="H20" s="50" t="s">
        <v>40</v>
      </c>
      <c r="I20" s="50" t="s">
        <v>41</v>
      </c>
      <c r="J20" s="50" t="s">
        <v>41</v>
      </c>
      <c r="L20" s="6"/>
      <c r="M20" s="6"/>
      <c r="N20" s="6"/>
    </row>
    <row r="21" spans="1:14" ht="25.9" customHeight="1">
      <c r="A21" s="46" t="s">
        <v>44</v>
      </c>
      <c r="B21" s="101" t="str">
        <f>IFERROR(INDEX('SDF biotopi'!$B$2:$B$2873,MATCH(ROWS('SDF biotopi'!$J$2:J4),'SDF biotopi'!$J$2:$J$2873,0)),"")</f>
        <v>3260</v>
      </c>
      <c r="C21" s="104" t="str">
        <f>IFERROR(INDEX('Skaidrojumi 1. daļa un biotopi'!$B$18:$C$78,MATCH($B21,'Skaidrojumi 1. daļa un biotopi'!$B$18:$B$78,0),2),INDEX('Skaidrojumi 1. daļa un biotopi'!$B$18:$C$78,MATCH(VALUE($B21),'Skaidrojumi 1. daļa un biotopi'!$B$18:$B$78,0),2))</f>
        <v>Upju straujteces un dabiski upju posmi</v>
      </c>
      <c r="D21" s="105"/>
      <c r="E21" s="67">
        <v>12.284000000000001</v>
      </c>
      <c r="F21" s="50" t="str">
        <f>IFERROR(INDEX('SDF biotopi'!D$2:D$2873,MATCH(ROWS('SDF biotopi'!$J$2:K4),'SDF biotopi'!$J$2:$J$2873,0)),"")</f>
        <v>G</v>
      </c>
      <c r="G21" s="69" t="str">
        <f>IFERROR(INDEX('SDF biotopi'!E$2:E$2873,MATCH(ROWS('SDF biotopi'!$J$2:K4),'SDF biotopi'!$J$2:$J$2873,0)),"")</f>
        <v/>
      </c>
      <c r="H21" s="50" t="str">
        <f>IFERROR(INDEX('SDF biotopi'!F$2:F$2873,MATCH(ROWS('SDF biotopi'!$J$2:L4),'SDF biotopi'!$J$2:$J$2873,0)),"")</f>
        <v>C</v>
      </c>
      <c r="I21" s="69" t="str">
        <f>IFERROR(INDEX('SDF biotopi'!G$2:G$2873,MATCH(ROWS('SDF biotopi'!$J$2:M4),'SDF biotopi'!$J$2:$J$2873,0)),"")</f>
        <v/>
      </c>
      <c r="J21" s="69" t="str">
        <f>IFERROR(INDEX('SDF biotopi'!H$2:H$2873,MATCH(ROWS('SDF biotopi'!$J$2:N4),'SDF biotopi'!$J$2:$J$2873,0)),"")</f>
        <v/>
      </c>
    </row>
    <row r="22" spans="1:14" ht="30.6" customHeight="1">
      <c r="A22" s="65" t="s">
        <v>45</v>
      </c>
      <c r="B22" s="102"/>
      <c r="C22" s="106"/>
      <c r="D22" s="107"/>
      <c r="E22" s="70"/>
      <c r="F22" s="69"/>
      <c r="G22" s="69"/>
      <c r="H22" s="69"/>
      <c r="I22" s="69"/>
      <c r="J22" s="69"/>
    </row>
    <row r="23" spans="1:14">
      <c r="A23" s="50" t="s">
        <v>46</v>
      </c>
      <c r="B23" s="102"/>
      <c r="C23" s="106"/>
      <c r="D23" s="107"/>
      <c r="E23" s="67">
        <v>2.1888000000000001</v>
      </c>
      <c r="F23" s="50" t="s">
        <v>39</v>
      </c>
      <c r="G23" s="50" t="s">
        <v>40</v>
      </c>
      <c r="H23" s="50" t="s">
        <v>40</v>
      </c>
      <c r="I23" s="50" t="s">
        <v>41</v>
      </c>
      <c r="J23" s="50" t="s">
        <v>41</v>
      </c>
    </row>
    <row r="24" spans="1:14" ht="15">
      <c r="A24" s="50" t="s">
        <v>43</v>
      </c>
      <c r="B24" s="103"/>
      <c r="C24" s="108"/>
      <c r="D24" s="109"/>
      <c r="E24" s="86">
        <f>SUM(E21:E23)</f>
        <v>14.472800000000001</v>
      </c>
      <c r="F24" s="50" t="s">
        <v>39</v>
      </c>
      <c r="G24" s="50" t="s">
        <v>41</v>
      </c>
      <c r="H24" s="50" t="s">
        <v>40</v>
      </c>
      <c r="I24" s="50" t="s">
        <v>41</v>
      </c>
      <c r="J24" s="50" t="s">
        <v>41</v>
      </c>
    </row>
    <row r="25" spans="1:14" ht="26.45" customHeight="1">
      <c r="A25" s="46" t="s">
        <v>47</v>
      </c>
      <c r="B25" s="101" t="str">
        <f>IFERROR(INDEX('SDF biotopi'!$B$2:$B$2873,MATCH(ROWS('SDF biotopi'!$J$2:J6),'SDF biotopi'!$J$2:$J$2873,0)),"")</f>
        <v>9160</v>
      </c>
      <c r="C25" s="104" t="str">
        <f>IFERROR(INDEX('Skaidrojumi 1. daļa un biotopi'!$B$18:$C$78,MATCH($B25,'Skaidrojumi 1. daļa un biotopi'!$B$18:$B$78,0),2),INDEX('Skaidrojumi 1. daļa un biotopi'!$B$18:$C$78,MATCH(VALUE($B25),'Skaidrojumi 1. daļa un biotopi'!$B$18:$B$78,0),2))</f>
        <v>Ozolu meži (ozolu, liepu un skābaržu meži)</v>
      </c>
      <c r="D25" s="105"/>
      <c r="E25" s="67">
        <v>4.8841999999999999</v>
      </c>
      <c r="F25" s="50" t="str">
        <f>IFERROR(INDEX('SDF biotopi'!D$2:D$2873,MATCH(ROWS('SDF biotopi'!$J$2:K6),'SDF biotopi'!$J$2:$J$2873,0)),"")</f>
        <v>G</v>
      </c>
      <c r="G25" s="50" t="str">
        <f>IFERROR(INDEX('SDF biotopi'!E$2:E$2873,MATCH(ROWS('SDF biotopi'!$J$2:K6),'SDF biotopi'!$J$2:$J$2873,0)),"")</f>
        <v>B</v>
      </c>
      <c r="H25" s="50" t="str">
        <f>IFERROR(INDEX('SDF biotopi'!F$2:F$2873,MATCH(ROWS('SDF biotopi'!$J$2:L6),'SDF biotopi'!$J$2:$J$2873,0)),"")</f>
        <v>C</v>
      </c>
      <c r="I25" s="50" t="str">
        <f>IFERROR(INDEX('SDF biotopi'!G$2:G$2873,MATCH(ROWS('SDF biotopi'!$J$2:M6),'SDF biotopi'!$J$2:$J$2873,0)),"")</f>
        <v>A</v>
      </c>
      <c r="J25" s="50" t="str">
        <f>IFERROR(INDEX('SDF biotopi'!H$2:H$2873,MATCH(ROWS('SDF biotopi'!$J$2:N6),'SDF biotopi'!$J$2:$J$2873,0)),"")</f>
        <v>B</v>
      </c>
    </row>
    <row r="26" spans="1:14" ht="27.6" customHeight="1">
      <c r="A26" s="46" t="s">
        <v>48</v>
      </c>
      <c r="B26" s="102"/>
      <c r="C26" s="106"/>
      <c r="D26" s="107"/>
      <c r="E26" s="67">
        <v>2.9338000000000002</v>
      </c>
      <c r="F26" s="50" t="s">
        <v>39</v>
      </c>
      <c r="G26" s="50" t="s">
        <v>41</v>
      </c>
      <c r="H26" s="50" t="s">
        <v>40</v>
      </c>
      <c r="I26" s="50" t="s">
        <v>41</v>
      </c>
      <c r="J26" s="50" t="s">
        <v>41</v>
      </c>
    </row>
    <row r="27" spans="1:14">
      <c r="A27" s="50" t="s">
        <v>46</v>
      </c>
      <c r="B27" s="102"/>
      <c r="C27" s="106"/>
      <c r="D27" s="107"/>
      <c r="E27" s="70"/>
      <c r="F27" s="69"/>
      <c r="G27" s="69"/>
      <c r="H27" s="69"/>
      <c r="I27" s="69"/>
      <c r="J27" s="69"/>
    </row>
    <row r="28" spans="1:14" ht="15">
      <c r="A28" s="50" t="s">
        <v>43</v>
      </c>
      <c r="B28" s="103"/>
      <c r="C28" s="108"/>
      <c r="D28" s="109"/>
      <c r="E28" s="86">
        <f>SUM(E25:E27)</f>
        <v>7.8179999999999996</v>
      </c>
      <c r="F28" s="50" t="s">
        <v>39</v>
      </c>
      <c r="G28" s="50" t="s">
        <v>41</v>
      </c>
      <c r="H28" s="50" t="s">
        <v>40</v>
      </c>
      <c r="I28" s="50" t="s">
        <v>41</v>
      </c>
      <c r="J28" s="50" t="s">
        <v>41</v>
      </c>
    </row>
    <row r="29" spans="1:14" ht="28.9" customHeight="1">
      <c r="A29" s="46" t="s">
        <v>47</v>
      </c>
      <c r="B29" s="101" t="str">
        <f>IFERROR(INDEX('SDF biotopi'!$B$2:$B$2873,MATCH(ROWS('SDF biotopi'!$J$2:J7),'SDF biotopi'!$J$2:$J$2873,0)),"")</f>
        <v>6270*</v>
      </c>
      <c r="C29" s="104" t="str">
        <f>IFERROR(INDEX('Skaidrojumi 1. daļa un biotopi'!$B$18:$C$78,MATCH($B29,'Skaidrojumi 1. daļa un biotopi'!$B$18:$B$78,0),2),INDEX('Skaidrojumi 1. daļa un biotopi'!$B$18:$C$78,MATCH(VALUE($B29),'Skaidrojumi 1. daļa un biotopi'!$B$18:$B$78,0),2))</f>
        <v>Sugām bagātas ganības un ganītas pļavas</v>
      </c>
      <c r="D29" s="105"/>
      <c r="E29" s="67">
        <v>0.47110000000000002</v>
      </c>
      <c r="F29" s="50" t="str">
        <f>IFERROR(INDEX('SDF biotopi'!D$2:D$2873,MATCH(ROWS('SDF biotopi'!$J$2:K7),'SDF biotopi'!$J$2:$J$2873,0)),"")</f>
        <v>G</v>
      </c>
      <c r="G29" s="50" t="str">
        <f>IFERROR(INDEX('SDF biotopi'!E$2:E$2873,MATCH(ROWS('SDF biotopi'!$J$2:K7),'SDF biotopi'!$J$2:$J$2873,0)),"")</f>
        <v>B</v>
      </c>
      <c r="H29" s="50" t="str">
        <f>IFERROR(INDEX('SDF biotopi'!F$2:F$2873,MATCH(ROWS('SDF biotopi'!$J$2:L7),'SDF biotopi'!$J$2:$J$2873,0)),"")</f>
        <v>C</v>
      </c>
      <c r="I29" s="50" t="str">
        <f>IFERROR(INDEX('SDF biotopi'!G$2:G$2873,MATCH(ROWS('SDF biotopi'!$J$2:M7),'SDF biotopi'!$J$2:$J$2873,0)),"")</f>
        <v>B</v>
      </c>
      <c r="J29" s="50" t="str">
        <f>IFERROR(INDEX('SDF biotopi'!H$2:H$2873,MATCH(ROWS('SDF biotopi'!$J$2:N7),'SDF biotopi'!$J$2:$J$2873,0)),"")</f>
        <v>B</v>
      </c>
    </row>
    <row r="30" spans="1:14" ht="30.6" customHeight="1">
      <c r="A30" s="46" t="s">
        <v>49</v>
      </c>
      <c r="B30" s="102"/>
      <c r="C30" s="106"/>
      <c r="D30" s="107"/>
      <c r="E30" s="67">
        <v>2.9159000000000002</v>
      </c>
      <c r="F30" s="50" t="s">
        <v>39</v>
      </c>
      <c r="G30" s="50" t="s">
        <v>41</v>
      </c>
      <c r="H30" s="50" t="s">
        <v>40</v>
      </c>
      <c r="I30" s="50" t="s">
        <v>41</v>
      </c>
      <c r="J30" s="50" t="s">
        <v>41</v>
      </c>
    </row>
    <row r="31" spans="1:14">
      <c r="A31" s="50" t="s">
        <v>46</v>
      </c>
      <c r="B31" s="102"/>
      <c r="C31" s="106"/>
      <c r="D31" s="107"/>
      <c r="E31" s="70"/>
      <c r="F31" s="69"/>
      <c r="G31" s="69"/>
      <c r="H31" s="69"/>
      <c r="I31" s="69"/>
      <c r="J31" s="69"/>
    </row>
    <row r="32" spans="1:14" ht="15">
      <c r="A32" s="50" t="s">
        <v>43</v>
      </c>
      <c r="B32" s="103"/>
      <c r="C32" s="108"/>
      <c r="D32" s="109"/>
      <c r="E32" s="86">
        <f>SUM(E29:E31)</f>
        <v>3.387</v>
      </c>
      <c r="F32" s="50" t="s">
        <v>39</v>
      </c>
      <c r="G32" s="50" t="s">
        <v>41</v>
      </c>
      <c r="H32" s="50" t="s">
        <v>40</v>
      </c>
      <c r="I32" s="50" t="s">
        <v>41</v>
      </c>
      <c r="J32" s="50" t="s">
        <v>41</v>
      </c>
    </row>
    <row r="33" spans="1:10" ht="27" customHeight="1">
      <c r="A33" s="46" t="s">
        <v>47</v>
      </c>
      <c r="B33" s="101" t="str">
        <f>IFERROR(INDEX('SDF biotopi'!$B$2:$B$2873,MATCH(ROWS('SDF biotopi'!$J$2:J9),'SDF biotopi'!$J$2:$J$2873,0)),"")</f>
        <v>6530*</v>
      </c>
      <c r="C33" s="104" t="str">
        <f>IFERROR(INDEX('Skaidrojumi 1. daļa un biotopi'!$B$18:$C$78,MATCH($B33,'Skaidrojumi 1. daļa un biotopi'!$B$18:$B$78,0),2),INDEX('Skaidrojumi 1. daļa un biotopi'!$B$18:$C$78,MATCH(VALUE($B33),'Skaidrojumi 1. daļa un biotopi'!$B$18:$B$78,0),2))</f>
        <v>Parkveida pļavas un ganības</v>
      </c>
      <c r="D33" s="105"/>
      <c r="E33" s="67">
        <f>IFERROR(INDEX('SDF biotopi'!C$2:C$2873,MATCH(ROWS('SDF biotopi'!$J$2:J9),'SDF biotopi'!$J$2:$J$2873,0)),"")</f>
        <v>5.5</v>
      </c>
      <c r="F33" s="50" t="str">
        <f>IFERROR(INDEX('SDF biotopi'!D$2:D$2873,MATCH(ROWS('SDF biotopi'!$J$2:K9),'SDF biotopi'!$J$2:$J$2873,0)),"")</f>
        <v>G</v>
      </c>
      <c r="G33" s="69" t="str">
        <f>IFERROR(INDEX('SDF biotopi'!E$2:E$2873,MATCH(ROWS('SDF biotopi'!$J$2:K9),'SDF biotopi'!$J$2:$J$2873,0)),"")</f>
        <v/>
      </c>
      <c r="H33" s="50" t="str">
        <f>IFERROR(INDEX('SDF biotopi'!F$2:F$2873,MATCH(ROWS('SDF biotopi'!$J$2:L9),'SDF biotopi'!$J$2:$J$2873,0)),"")</f>
        <v>C</v>
      </c>
      <c r="I33" s="69" t="str">
        <f>IFERROR(INDEX('SDF biotopi'!G$2:G$2873,MATCH(ROWS('SDF biotopi'!$J$2:M9),'SDF biotopi'!$J$2:$J$2873,0)),"")</f>
        <v/>
      </c>
      <c r="J33" s="69" t="str">
        <f>IFERROR(INDEX('SDF biotopi'!H$2:H$2873,MATCH(ROWS('SDF biotopi'!$J$2:N9),'SDF biotopi'!$J$2:$J$2873,0)),"")</f>
        <v/>
      </c>
    </row>
    <row r="34" spans="1:10" ht="28.9" customHeight="1">
      <c r="A34" s="46" t="s">
        <v>48</v>
      </c>
      <c r="B34" s="102"/>
      <c r="C34" s="106"/>
      <c r="D34" s="107"/>
      <c r="E34" s="70"/>
      <c r="F34" s="69"/>
      <c r="G34" s="69"/>
      <c r="H34" s="69"/>
      <c r="I34" s="69"/>
      <c r="J34" s="69"/>
    </row>
    <row r="35" spans="1:10">
      <c r="A35" s="50" t="s">
        <v>46</v>
      </c>
      <c r="B35" s="102"/>
      <c r="C35" s="106"/>
      <c r="D35" s="107"/>
      <c r="E35" s="70"/>
      <c r="F35" s="69"/>
      <c r="G35" s="69"/>
      <c r="H35" s="69"/>
      <c r="I35" s="69"/>
      <c r="J35" s="69"/>
    </row>
    <row r="36" spans="1:10" ht="15">
      <c r="A36" s="50" t="s">
        <v>43</v>
      </c>
      <c r="B36" s="103"/>
      <c r="C36" s="108"/>
      <c r="D36" s="109"/>
      <c r="E36" s="86">
        <f>SUM(E33:E35)</f>
        <v>5.5</v>
      </c>
      <c r="F36" s="50" t="s">
        <v>39</v>
      </c>
      <c r="G36" s="50" t="s">
        <v>40</v>
      </c>
      <c r="H36" s="50" t="s">
        <v>40</v>
      </c>
      <c r="I36" s="50" t="s">
        <v>41</v>
      </c>
      <c r="J36" s="50" t="s">
        <v>41</v>
      </c>
    </row>
    <row r="37" spans="1:10" ht="27.6" customHeight="1">
      <c r="A37" s="46" t="s">
        <v>47</v>
      </c>
      <c r="B37" s="101" t="str">
        <f>IFERROR(INDEX('SDF biotopi'!$B$2:$B$2873,MATCH(ROWS('SDF biotopi'!$J$2:J10),'SDF biotopi'!$J$2:$J$2873,0)),"")</f>
        <v>3150</v>
      </c>
      <c r="C37" s="104" t="str">
        <f>IFERROR(INDEX('Skaidrojumi 1. daļa un biotopi'!$B$18:$C$78,MATCH($B37,'Skaidrojumi 1. daļa un biotopi'!$B$18:$B$78,0),2),INDEX('Skaidrojumi 1. daļa un biotopi'!$B$18:$C$78,MATCH(VALUE($B37),'Skaidrojumi 1. daļa un biotopi'!$B$18:$B$78,0),2))</f>
        <v>Eitrofi ezeri ar iegrimušu ūdensaugu un peldaugu augāju</v>
      </c>
      <c r="D37" s="105"/>
      <c r="E37" s="67">
        <v>0.69299999999999995</v>
      </c>
      <c r="F37" s="50" t="str">
        <f>IFERROR(INDEX('SDF biotopi'!D$2:D$2873,MATCH(ROWS('SDF biotopi'!$J$2:K10),'SDF biotopi'!$J$2:$J$2873,0)),"")</f>
        <v>P</v>
      </c>
      <c r="G37" s="50" t="str">
        <f>IFERROR(INDEX('SDF biotopi'!E$2:E$2873,MATCH(ROWS('SDF biotopi'!$J$2:K10),'SDF biotopi'!$J$2:$J$2873,0)),"")</f>
        <v>D</v>
      </c>
      <c r="H37" s="50" t="str">
        <f>IFERROR(INDEX('SDF biotopi'!F$2:F$2873,MATCH(ROWS('SDF biotopi'!$J$2:L10),'SDF biotopi'!$J$2:$J$2873,0)),"")</f>
        <v>-</v>
      </c>
      <c r="I37" s="50" t="str">
        <f>IFERROR(INDEX('SDF biotopi'!G$2:G$2873,MATCH(ROWS('SDF biotopi'!$J$2:M10),'SDF biotopi'!$J$2:$J$2873,0)),"")</f>
        <v>-</v>
      </c>
      <c r="J37" s="50" t="str">
        <f>IFERROR(INDEX('SDF biotopi'!H$2:H$2873,MATCH(ROWS('SDF biotopi'!$J$2:N10),'SDF biotopi'!$J$2:$J$2873,0)),"")</f>
        <v>-</v>
      </c>
    </row>
    <row r="38" spans="1:10" ht="28.9" customHeight="1">
      <c r="A38" s="46" t="s">
        <v>48</v>
      </c>
      <c r="B38" s="102"/>
      <c r="C38" s="106"/>
      <c r="D38" s="107"/>
      <c r="E38" s="67">
        <v>1.1331</v>
      </c>
      <c r="F38" s="50" t="s">
        <v>39</v>
      </c>
      <c r="G38" s="50" t="s">
        <v>50</v>
      </c>
      <c r="H38" s="50" t="s">
        <v>40</v>
      </c>
      <c r="I38" s="50" t="s">
        <v>41</v>
      </c>
      <c r="J38" s="50" t="s">
        <v>41</v>
      </c>
    </row>
    <row r="39" spans="1:10">
      <c r="A39" s="50" t="s">
        <v>46</v>
      </c>
      <c r="B39" s="102"/>
      <c r="C39" s="106"/>
      <c r="D39" s="107"/>
      <c r="E39" s="70"/>
      <c r="F39" s="69"/>
      <c r="G39" s="69"/>
      <c r="H39" s="69"/>
      <c r="I39" s="69"/>
      <c r="J39" s="69"/>
    </row>
    <row r="40" spans="1:10" ht="15">
      <c r="A40" s="50" t="s">
        <v>43</v>
      </c>
      <c r="B40" s="103"/>
      <c r="C40" s="108"/>
      <c r="D40" s="109"/>
      <c r="E40" s="86">
        <f>SUM(E37:E39)</f>
        <v>1.8260999999999998</v>
      </c>
      <c r="F40" s="50" t="s">
        <v>39</v>
      </c>
      <c r="G40" s="50" t="s">
        <v>50</v>
      </c>
      <c r="H40" s="50" t="s">
        <v>40</v>
      </c>
      <c r="I40" s="50" t="s">
        <v>41</v>
      </c>
      <c r="J40" s="50" t="s">
        <v>41</v>
      </c>
    </row>
    <row r="41" spans="1:10" ht="27.6" customHeight="1">
      <c r="A41" s="46" t="s">
        <v>47</v>
      </c>
      <c r="B41" s="101" t="str">
        <f>IFERROR(INDEX('SDF biotopi'!$B$2:$B$2873,MATCH(ROWS('SDF biotopi'!$J$2:J11),'SDF biotopi'!$J$2:$J$2873,0)),"")</f>
        <v>9010*</v>
      </c>
      <c r="C41" s="104" t="str">
        <f>IFERROR(INDEX('Skaidrojumi 1. daļa un biotopi'!$B$18:$C$78,MATCH($B41,'Skaidrojumi 1. daļa un biotopi'!$B$18:$B$78,0),2),INDEX('Skaidrojumi 1. daļa un biotopi'!$B$18:$C$78,MATCH(VALUE($B41),'Skaidrojumi 1. daļa un biotopi'!$B$18:$B$78,0),2))</f>
        <v>Veci vai dabiski boreāli meži</v>
      </c>
      <c r="D41" s="105"/>
      <c r="E41" s="67">
        <v>2.5215000000000001</v>
      </c>
      <c r="F41" s="50" t="str">
        <f>IFERROR(INDEX('SDF biotopi'!D$2:D$2873,MATCH(ROWS('SDF biotopi'!$J$2:K11),'SDF biotopi'!$J$2:$J$2873,0)),"")</f>
        <v>G</v>
      </c>
      <c r="G41" s="50" t="s">
        <v>40</v>
      </c>
      <c r="H41" s="50" t="str">
        <f>IFERROR(INDEX('SDF biotopi'!F$2:F$2873,MATCH(ROWS('SDF biotopi'!$J$2:L11),'SDF biotopi'!$J$2:$J$2873,0)),"")</f>
        <v>C</v>
      </c>
      <c r="I41" s="50" t="s">
        <v>41</v>
      </c>
      <c r="J41" s="50" t="str">
        <f>IFERROR(INDEX('SDF biotopi'!H$2:H$2873,MATCH(ROWS('SDF biotopi'!$J$2:N11),'SDF biotopi'!$J$2:$J$2873,0)),"")</f>
        <v>B</v>
      </c>
    </row>
    <row r="42" spans="1:10" ht="29.45" customHeight="1">
      <c r="A42" s="46" t="s">
        <v>48</v>
      </c>
      <c r="B42" s="102"/>
      <c r="C42" s="106"/>
      <c r="D42" s="107"/>
      <c r="E42" s="67">
        <v>67.260999999999996</v>
      </c>
      <c r="F42" s="50" t="s">
        <v>39</v>
      </c>
      <c r="G42" s="50" t="s">
        <v>41</v>
      </c>
      <c r="H42" s="50" t="s">
        <v>40</v>
      </c>
      <c r="I42" s="50" t="s">
        <v>41</v>
      </c>
      <c r="J42" s="50" t="s">
        <v>41</v>
      </c>
    </row>
    <row r="43" spans="1:10">
      <c r="A43" s="50" t="s">
        <v>46</v>
      </c>
      <c r="B43" s="102"/>
      <c r="C43" s="106"/>
      <c r="D43" s="107"/>
      <c r="E43" s="67">
        <v>10.8902</v>
      </c>
      <c r="F43" s="50" t="s">
        <v>39</v>
      </c>
      <c r="G43" s="50" t="s">
        <v>41</v>
      </c>
      <c r="H43" s="50" t="s">
        <v>40</v>
      </c>
      <c r="I43" s="50" t="s">
        <v>41</v>
      </c>
      <c r="J43" s="50" t="s">
        <v>41</v>
      </c>
    </row>
    <row r="44" spans="1:10" ht="15">
      <c r="A44" s="50" t="s">
        <v>43</v>
      </c>
      <c r="B44" s="103"/>
      <c r="C44" s="108"/>
      <c r="D44" s="109"/>
      <c r="E44" s="86">
        <f>SUM(E41:E43)</f>
        <v>80.672699999999992</v>
      </c>
      <c r="F44" s="50" t="s">
        <v>39</v>
      </c>
      <c r="G44" s="50" t="s">
        <v>41</v>
      </c>
      <c r="H44" s="50" t="s">
        <v>40</v>
      </c>
      <c r="I44" s="50" t="s">
        <v>41</v>
      </c>
      <c r="J44" s="50" t="s">
        <v>41</v>
      </c>
    </row>
    <row r="45" spans="1:10" ht="15">
      <c r="A45" s="46" t="s">
        <v>47</v>
      </c>
      <c r="B45" s="101" t="str">
        <f>IFERROR(INDEX('SDF biotopi'!$B$2:$B$2873,MATCH(ROWS('SDF biotopi'!$J$2:J12),'SDF biotopi'!$J$2:$J$2873,0)),"")</f>
        <v>91D0*</v>
      </c>
      <c r="C45" s="104" t="str">
        <f>IFERROR(INDEX('Skaidrojumi 1. daļa un biotopi'!$B$18:$C$78,MATCH($B45,'Skaidrojumi 1. daļa un biotopi'!$B$18:$B$78,0),2),INDEX('Skaidrojumi 1. daļa un biotopi'!$B$18:$C$78,MATCH(VALUE($B45),'Skaidrojumi 1. daļa un biotopi'!$B$18:$B$78,0),2))</f>
        <v>Purvaini meži</v>
      </c>
      <c r="D45" s="105"/>
      <c r="E45" s="70"/>
      <c r="F45" s="69"/>
      <c r="G45" s="69"/>
      <c r="H45" s="69" t="str">
        <f>IFERROR(INDEX('SDF biotopi'!F$2:F$2873,MATCH(ROWS('SDF biotopi'!$J$2:L12),'SDF biotopi'!$J$2:$J$2873,0)),"")</f>
        <v/>
      </c>
      <c r="I45" s="69" t="str">
        <f>IFERROR(INDEX('SDF biotopi'!G$2:G$2873,MATCH(ROWS('SDF biotopi'!$J$2:M12),'SDF biotopi'!$J$2:$J$2873,0)),"")</f>
        <v/>
      </c>
      <c r="J45" s="69" t="str">
        <f>IFERROR(INDEX('SDF biotopi'!H$2:H$2873,MATCH(ROWS('SDF biotopi'!$J$2:N12),'SDF biotopi'!$J$2:$J$2873,0)),"")</f>
        <v/>
      </c>
    </row>
    <row r="46" spans="1:10" ht="30.75">
      <c r="A46" s="46" t="s">
        <v>45</v>
      </c>
      <c r="B46" s="102"/>
      <c r="C46" s="106"/>
      <c r="D46" s="107"/>
      <c r="E46" s="67">
        <v>0.57420000000000004</v>
      </c>
      <c r="F46" s="50" t="s">
        <v>39</v>
      </c>
      <c r="G46" s="50" t="s">
        <v>40</v>
      </c>
      <c r="H46" s="50" t="s">
        <v>40</v>
      </c>
      <c r="I46" s="50" t="s">
        <v>41</v>
      </c>
      <c r="J46" s="50" t="s">
        <v>41</v>
      </c>
    </row>
    <row r="47" spans="1:10">
      <c r="A47" s="50" t="s">
        <v>46</v>
      </c>
      <c r="B47" s="102"/>
      <c r="C47" s="106"/>
      <c r="D47" s="107"/>
      <c r="E47" s="67">
        <v>50.203899999999997</v>
      </c>
      <c r="F47" s="50" t="s">
        <v>39</v>
      </c>
      <c r="G47" s="50" t="s">
        <v>41</v>
      </c>
      <c r="H47" s="50" t="s">
        <v>40</v>
      </c>
      <c r="I47" s="50" t="s">
        <v>41</v>
      </c>
      <c r="J47" s="50" t="s">
        <v>41</v>
      </c>
    </row>
    <row r="48" spans="1:10" ht="15">
      <c r="A48" s="50" t="s">
        <v>43</v>
      </c>
      <c r="B48" s="103"/>
      <c r="C48" s="108"/>
      <c r="D48" s="109"/>
      <c r="E48" s="86">
        <f>SUM(E46:E47)</f>
        <v>50.778099999999995</v>
      </c>
      <c r="F48" s="50" t="s">
        <v>39</v>
      </c>
      <c r="G48" s="50" t="s">
        <v>41</v>
      </c>
      <c r="H48" s="50" t="s">
        <v>40</v>
      </c>
      <c r="I48" s="50" t="s">
        <v>41</v>
      </c>
      <c r="J48" s="50" t="s">
        <v>41</v>
      </c>
    </row>
    <row r="49" spans="1:12" ht="32.450000000000003" customHeight="1">
      <c r="A49" s="46" t="s">
        <v>47</v>
      </c>
      <c r="B49" s="101" t="str">
        <f>IFERROR(INDEX('SDF biotopi'!$B$2:$B$2873,MATCH(ROWS('SDF biotopi'!$J$2:J13),'SDF biotopi'!$J$2:$J$2873,0)),"")</f>
        <v>9080*</v>
      </c>
      <c r="C49" s="104" t="str">
        <f>IFERROR(INDEX('Skaidrojumi 1. daļa un biotopi'!$B$18:$C$78,MATCH($B49,'Skaidrojumi 1. daļa un biotopi'!$B$18:$B$78,0),2),INDEX('Skaidrojumi 1. daļa un biotopi'!$B$18:$C$78,MATCH(VALUE($B49),'Skaidrojumi 1. daļa un biotopi'!$B$18:$B$78,0),2))</f>
        <v>Staignāju meži</v>
      </c>
      <c r="D49" s="105"/>
      <c r="E49" s="67">
        <v>0.39950000000000002</v>
      </c>
      <c r="F49" s="50" t="str">
        <f>IFERROR(INDEX('SDF biotopi'!D$2:D$2873,MATCH(ROWS('SDF biotopi'!$J$2:K13),'SDF biotopi'!$J$2:$J$2873,0)),"")</f>
        <v>G</v>
      </c>
      <c r="G49" s="69" t="str">
        <f>IFERROR(INDEX('SDF biotopi'!E$2:E$2873,MATCH(ROWS('SDF biotopi'!$J$2:K13),'SDF biotopi'!$J$2:$J$2873,0)),"")</f>
        <v/>
      </c>
      <c r="H49" s="50" t="str">
        <f>IFERROR(INDEX('SDF biotopi'!F$2:F$2873,MATCH(ROWS('SDF biotopi'!$J$2:L13),'SDF biotopi'!$J$2:$J$2873,0)),"")</f>
        <v>C</v>
      </c>
      <c r="I49" s="69" t="str">
        <f>IFERROR(INDEX('SDF biotopi'!G$2:G$2873,MATCH(ROWS('SDF biotopi'!$J$2:M13),'SDF biotopi'!$J$2:$J$2873,0)),"")</f>
        <v/>
      </c>
      <c r="J49" s="69" t="str">
        <f>IFERROR(INDEX('SDF biotopi'!H$2:H$2873,MATCH(ROWS('SDF biotopi'!$J$2:N13),'SDF biotopi'!$J$2:$J$2873,0)),"")</f>
        <v/>
      </c>
    </row>
    <row r="50" spans="1:12" ht="27.6" customHeight="1">
      <c r="A50" s="46" t="s">
        <v>45</v>
      </c>
      <c r="B50" s="102"/>
      <c r="C50" s="106"/>
      <c r="D50" s="107"/>
      <c r="E50" s="67">
        <v>79.190399999999997</v>
      </c>
      <c r="F50" s="50" t="s">
        <v>39</v>
      </c>
      <c r="G50" s="50" t="s">
        <v>41</v>
      </c>
      <c r="H50" s="50" t="s">
        <v>40</v>
      </c>
      <c r="I50" s="50" t="s">
        <v>41</v>
      </c>
      <c r="J50" s="50" t="s">
        <v>41</v>
      </c>
    </row>
    <row r="51" spans="1:12">
      <c r="A51" s="50" t="s">
        <v>46</v>
      </c>
      <c r="B51" s="102"/>
      <c r="C51" s="106"/>
      <c r="D51" s="107"/>
      <c r="E51" s="67">
        <v>50.349800000000002</v>
      </c>
      <c r="F51" s="50" t="s">
        <v>39</v>
      </c>
      <c r="G51" s="50" t="s">
        <v>41</v>
      </c>
      <c r="H51" s="50" t="s">
        <v>40</v>
      </c>
      <c r="I51" s="50" t="s">
        <v>41</v>
      </c>
      <c r="J51" s="50" t="s">
        <v>41</v>
      </c>
    </row>
    <row r="52" spans="1:12" ht="15">
      <c r="A52" s="50" t="s">
        <v>43</v>
      </c>
      <c r="B52" s="103"/>
      <c r="C52" s="108"/>
      <c r="D52" s="109"/>
      <c r="E52" s="86">
        <f>SUM(E49:E51)</f>
        <v>129.93970000000002</v>
      </c>
      <c r="F52" s="50" t="s">
        <v>39</v>
      </c>
      <c r="G52" s="50" t="s">
        <v>41</v>
      </c>
      <c r="H52" s="50" t="s">
        <v>40</v>
      </c>
      <c r="I52" s="50" t="s">
        <v>41</v>
      </c>
      <c r="J52" s="50" t="s">
        <v>41</v>
      </c>
    </row>
    <row r="53" spans="1:12" ht="28.9" customHeight="1">
      <c r="A53" s="46" t="s">
        <v>47</v>
      </c>
      <c r="B53" s="101" t="str">
        <f>IFERROR(INDEX('SDF biotopi'!$B$2:$B$2873,MATCH(ROWS('SDF biotopi'!$J$2:J14),'SDF biotopi'!$J$2:$J$2873,0)),"")</f>
        <v>6450</v>
      </c>
      <c r="C53" s="104" t="str">
        <f>IFERROR(INDEX('Skaidrojumi 1. daļa un biotopi'!$B$18:$C$78,MATCH($B53,'Skaidrojumi 1. daļa un biotopi'!$B$18:$B$78,0),2),INDEX('Skaidrojumi 1. daļa un biotopi'!$B$18:$C$78,MATCH(VALUE($B53),'Skaidrojumi 1. daļa un biotopi'!$B$18:$B$78,0),2))</f>
        <v>Palieņu zālāji</v>
      </c>
      <c r="D53" s="105"/>
      <c r="E53" s="67">
        <v>115.14019999999999</v>
      </c>
      <c r="F53" s="50" t="str">
        <f>IFERROR(INDEX('SDF biotopi'!D$2:D$2873,MATCH(ROWS('SDF biotopi'!$J$2:K14),'SDF biotopi'!$J$2:$J$2873,0)),"")</f>
        <v>G</v>
      </c>
      <c r="G53" s="50" t="str">
        <f>IFERROR(INDEX('SDF biotopi'!E$2:E$2873,MATCH(ROWS('SDF biotopi'!$J$2:K14),'SDF biotopi'!$J$2:$J$2873,0)),"")</f>
        <v>C</v>
      </c>
      <c r="H53" s="50" t="str">
        <f>IFERROR(INDEX('SDF biotopi'!F$2:F$2873,MATCH(ROWS('SDF biotopi'!$J$2:L14),'SDF biotopi'!$J$2:$J$2873,0)),"")</f>
        <v>C</v>
      </c>
      <c r="I53" s="50" t="str">
        <f>IFERROR(INDEX('SDF biotopi'!G$2:G$2873,MATCH(ROWS('SDF biotopi'!$J$2:M14),'SDF biotopi'!$J$2:$J$2873,0)),"")</f>
        <v>B</v>
      </c>
      <c r="J53" s="50" t="str">
        <f>IFERROR(INDEX('SDF biotopi'!H$2:H$2873,MATCH(ROWS('SDF biotopi'!$J$2:N14),'SDF biotopi'!$J$2:$J$2873,0)),"")</f>
        <v>B</v>
      </c>
      <c r="L53" s="71"/>
    </row>
    <row r="54" spans="1:12" ht="28.9" customHeight="1">
      <c r="A54" s="46" t="s">
        <v>48</v>
      </c>
      <c r="B54" s="102"/>
      <c r="C54" s="106"/>
      <c r="D54" s="107"/>
      <c r="E54" s="67">
        <v>17.3645</v>
      </c>
      <c r="F54" s="50" t="s">
        <v>39</v>
      </c>
      <c r="G54" s="50" t="s">
        <v>41</v>
      </c>
      <c r="H54" s="50" t="s">
        <v>40</v>
      </c>
      <c r="I54" s="50" t="s">
        <v>41</v>
      </c>
      <c r="J54" s="50" t="s">
        <v>41</v>
      </c>
      <c r="L54" s="71"/>
    </row>
    <row r="55" spans="1:12">
      <c r="A55" s="50" t="s">
        <v>46</v>
      </c>
      <c r="B55" s="102"/>
      <c r="C55" s="106"/>
      <c r="D55" s="107"/>
      <c r="E55" s="72">
        <v>1.4200000000000001E-2</v>
      </c>
      <c r="F55" s="50" t="s">
        <v>39</v>
      </c>
      <c r="G55" s="50" t="s">
        <v>40</v>
      </c>
      <c r="H55" s="50" t="s">
        <v>40</v>
      </c>
      <c r="I55" s="50" t="s">
        <v>41</v>
      </c>
      <c r="J55" s="50" t="s">
        <v>41</v>
      </c>
    </row>
    <row r="56" spans="1:12" ht="15">
      <c r="A56" s="50" t="s">
        <v>43</v>
      </c>
      <c r="B56" s="103"/>
      <c r="C56" s="108"/>
      <c r="D56" s="109"/>
      <c r="E56" s="86">
        <f>SUM(E53:E55)</f>
        <v>132.51889999999997</v>
      </c>
      <c r="F56" s="50" t="s">
        <v>39</v>
      </c>
      <c r="G56" s="50" t="s">
        <v>41</v>
      </c>
      <c r="H56" s="50" t="s">
        <v>40</v>
      </c>
      <c r="I56" s="50" t="s">
        <v>41</v>
      </c>
      <c r="J56" s="50" t="s">
        <v>41</v>
      </c>
    </row>
    <row r="57" spans="1:12" ht="27" customHeight="1">
      <c r="A57" s="46" t="s">
        <v>47</v>
      </c>
      <c r="B57" s="101" t="str">
        <f>IFERROR(INDEX('SDF biotopi'!$B$2:$B$2873,MATCH(ROWS('SDF biotopi'!$J$2:J15),'SDF biotopi'!$J$2:$J$2873,0)),"")</f>
        <v>6510</v>
      </c>
      <c r="C57" s="104" t="str">
        <f>IFERROR(INDEX('Skaidrojumi 1. daļa un biotopi'!$B$18:$C$78,MATCH($B57,'Skaidrojumi 1. daļa un biotopi'!$B$18:$B$78,0),2),INDEX('Skaidrojumi 1. daļa un biotopi'!$B$18:$C$78,MATCH(VALUE($B57),'Skaidrojumi 1. daļa un biotopi'!$B$18:$B$78,0),2))</f>
        <v>Mēreni mitras pļavas</v>
      </c>
      <c r="D57" s="105"/>
      <c r="E57" s="67">
        <f>IFERROR(INDEX('SDF biotopi'!C$2:C$2873,MATCH(ROWS('SDF biotopi'!$J$2:J15),'SDF biotopi'!$J$2:$J$2873,0)),"")</f>
        <v>56.75</v>
      </c>
      <c r="F57" s="50" t="str">
        <f>IFERROR(INDEX('SDF biotopi'!D$2:D$2873,MATCH(ROWS('SDF biotopi'!$J$2:K15),'SDF biotopi'!$J$2:$J$2873,0)),"")</f>
        <v>G</v>
      </c>
      <c r="G57" s="50" t="str">
        <f>IFERROR(INDEX('SDF biotopi'!E$2:E$2873,MATCH(ROWS('SDF biotopi'!$J$2:K15),'SDF biotopi'!$J$2:$J$2873,0)),"")</f>
        <v>C</v>
      </c>
      <c r="H57" s="50" t="str">
        <f>IFERROR(INDEX('SDF biotopi'!F$2:F$2873,MATCH(ROWS('SDF biotopi'!$J$2:L15),'SDF biotopi'!$J$2:$J$2873,0)),"")</f>
        <v>C</v>
      </c>
      <c r="I57" s="50" t="str">
        <f>IFERROR(INDEX('SDF biotopi'!G$2:G$2873,MATCH(ROWS('SDF biotopi'!$J$2:M15),'SDF biotopi'!$J$2:$J$2873,0)),"")</f>
        <v>B</v>
      </c>
      <c r="J57" s="50" t="str">
        <f>IFERROR(INDEX('SDF biotopi'!H$2:H$2873,MATCH(ROWS('SDF biotopi'!$J$2:N15),'SDF biotopi'!$J$2:$J$2873,0)),"")</f>
        <v>B</v>
      </c>
    </row>
    <row r="58" spans="1:12" ht="25.9" customHeight="1">
      <c r="A58" s="46" t="s">
        <v>51</v>
      </c>
      <c r="B58" s="102"/>
      <c r="C58" s="106"/>
      <c r="D58" s="107"/>
      <c r="E58" s="70"/>
      <c r="F58" s="69"/>
      <c r="G58" s="69"/>
      <c r="H58" s="69"/>
      <c r="I58" s="69"/>
      <c r="J58" s="69"/>
    </row>
    <row r="59" spans="1:12">
      <c r="A59" s="50" t="s">
        <v>46</v>
      </c>
      <c r="B59" s="102"/>
      <c r="C59" s="106"/>
      <c r="D59" s="107"/>
      <c r="E59" s="70"/>
      <c r="F59" s="69"/>
      <c r="G59" s="69"/>
      <c r="H59" s="69"/>
      <c r="I59" s="69"/>
      <c r="J59" s="69"/>
    </row>
    <row r="60" spans="1:12" ht="15">
      <c r="A60" s="50" t="s">
        <v>43</v>
      </c>
      <c r="B60" s="103"/>
      <c r="C60" s="108"/>
      <c r="D60" s="109"/>
      <c r="E60" s="86">
        <f>SUM(E57:E59)</f>
        <v>56.75</v>
      </c>
      <c r="F60" s="50" t="s">
        <v>39</v>
      </c>
      <c r="G60" s="50" t="s">
        <v>40</v>
      </c>
      <c r="H60" s="50" t="s">
        <v>40</v>
      </c>
      <c r="I60" s="50" t="s">
        <v>41</v>
      </c>
      <c r="J60" s="50" t="s">
        <v>41</v>
      </c>
    </row>
    <row r="61" spans="1:12" ht="26.45" customHeight="1">
      <c r="A61" s="46" t="s">
        <v>47</v>
      </c>
      <c r="B61" s="101">
        <v>9050</v>
      </c>
      <c r="C61" s="104" t="str">
        <f>IFERROR(INDEX('Skaidrojumi 1. daļa un biotopi'!$B$18:$C$78,MATCH($B61,'Skaidrojumi 1. daļa un biotopi'!$B$18:$B$78,0),2),INDEX('Skaidrojumi 1. daļa un biotopi'!$B$18:$C$78,MATCH(VALUE($B61),'Skaidrojumi 1. daļa un biotopi'!$B$18:$B$78,0),2))</f>
        <v>Lakstaugiem bagāti egļu meži</v>
      </c>
      <c r="D61" s="105"/>
      <c r="E61" s="70" t="str">
        <f>IFERROR(INDEX('SDF biotopi'!C$2:C$2873,MATCH(ROWS('SDF biotopi'!$J$2:J16),'SDF biotopi'!$J$2:$J$2873,0)),"")</f>
        <v/>
      </c>
      <c r="F61" s="69" t="str">
        <f>IFERROR(INDEX('SDF biotopi'!D$2:D$2873,MATCH(ROWS('SDF biotopi'!$J$2:K16),'SDF biotopi'!$J$2:$J$2873,0)),"")</f>
        <v/>
      </c>
      <c r="G61" s="69" t="str">
        <f>IFERROR(INDEX('SDF biotopi'!E$2:E$2873,MATCH(ROWS('SDF biotopi'!$J$2:K16),'SDF biotopi'!$J$2:$J$2873,0)),"")</f>
        <v/>
      </c>
      <c r="H61" s="69" t="str">
        <f>IFERROR(INDEX('SDF biotopi'!F$2:F$2873,MATCH(ROWS('SDF biotopi'!$J$2:L16),'SDF biotopi'!$J$2:$J$2873,0)),"")</f>
        <v/>
      </c>
      <c r="I61" s="69" t="str">
        <f>IFERROR(INDEX('SDF biotopi'!G$2:G$2873,MATCH(ROWS('SDF biotopi'!$J$2:M16),'SDF biotopi'!$J$2:$J$2873,0)),"")</f>
        <v/>
      </c>
      <c r="J61" s="69" t="str">
        <f>IFERROR(INDEX('SDF biotopi'!H$2:H$2873,MATCH(ROWS('SDF biotopi'!$J$2:N16),'SDF biotopi'!$J$2:$J$2873,0)),"")</f>
        <v/>
      </c>
    </row>
    <row r="62" spans="1:12" ht="26.45" customHeight="1">
      <c r="A62" s="46" t="s">
        <v>48</v>
      </c>
      <c r="B62" s="102"/>
      <c r="C62" s="106"/>
      <c r="D62" s="107"/>
      <c r="E62" s="70"/>
      <c r="F62" s="69"/>
      <c r="G62" s="69"/>
      <c r="H62" s="69"/>
      <c r="I62" s="69"/>
      <c r="J62" s="69"/>
    </row>
    <row r="63" spans="1:12">
      <c r="A63" s="50" t="s">
        <v>46</v>
      </c>
      <c r="B63" s="102"/>
      <c r="C63" s="106"/>
      <c r="D63" s="107"/>
      <c r="E63" s="73">
        <v>3.5000000000000001E-3</v>
      </c>
      <c r="F63" s="50" t="s">
        <v>39</v>
      </c>
      <c r="G63" s="50" t="s">
        <v>50</v>
      </c>
      <c r="H63" s="50" t="s">
        <v>40</v>
      </c>
      <c r="I63" s="50" t="s">
        <v>41</v>
      </c>
      <c r="J63" s="50" t="s">
        <v>41</v>
      </c>
    </row>
    <row r="64" spans="1:12" ht="15">
      <c r="A64" s="50" t="s">
        <v>43</v>
      </c>
      <c r="B64" s="103"/>
      <c r="C64" s="108"/>
      <c r="D64" s="109"/>
      <c r="E64" s="87">
        <f>SUM(E63)</f>
        <v>3.5000000000000001E-3</v>
      </c>
      <c r="F64" s="50" t="s">
        <v>39</v>
      </c>
      <c r="G64" s="50" t="s">
        <v>50</v>
      </c>
      <c r="H64" s="50" t="s">
        <v>40</v>
      </c>
      <c r="I64" s="50" t="s">
        <v>41</v>
      </c>
      <c r="J64" s="50" t="s">
        <v>41</v>
      </c>
    </row>
    <row r="65" spans="1:13" ht="81" customHeight="1">
      <c r="A65" s="132" t="s">
        <v>52</v>
      </c>
      <c r="B65" s="132"/>
      <c r="C65" s="132"/>
      <c r="D65" s="132"/>
      <c r="E65" s="132"/>
      <c r="F65" s="132"/>
      <c r="G65" s="132"/>
      <c r="H65" s="132"/>
      <c r="I65" s="132"/>
      <c r="J65" s="132"/>
    </row>
    <row r="66" spans="1:13">
      <c r="A66" s="118" t="s">
        <v>53</v>
      </c>
      <c r="B66" s="118"/>
      <c r="C66" s="118"/>
      <c r="D66" s="118"/>
      <c r="E66" s="118"/>
      <c r="F66" s="118"/>
      <c r="G66" s="118"/>
      <c r="H66" s="118"/>
      <c r="I66" s="118"/>
      <c r="J66" s="118"/>
      <c r="K66" s="45"/>
    </row>
    <row r="67" spans="1:13" ht="31.5" customHeight="1">
      <c r="A67" s="123" t="s">
        <v>54</v>
      </c>
      <c r="B67" s="123"/>
      <c r="C67" s="123"/>
      <c r="D67" s="120"/>
      <c r="E67" s="116" t="s">
        <v>55</v>
      </c>
      <c r="F67" s="116"/>
      <c r="G67" s="116"/>
      <c r="H67" s="116"/>
      <c r="I67" s="116"/>
      <c r="J67" s="116"/>
      <c r="K67" s="43"/>
    </row>
    <row r="68" spans="1:13" ht="25.5" customHeight="1">
      <c r="A68" s="116" t="s">
        <v>56</v>
      </c>
      <c r="B68" s="95" t="s">
        <v>28</v>
      </c>
      <c r="C68" s="116" t="s">
        <v>57</v>
      </c>
      <c r="D68" s="116" t="s">
        <v>58</v>
      </c>
      <c r="E68" s="95" t="s">
        <v>59</v>
      </c>
      <c r="F68" s="116" t="s">
        <v>60</v>
      </c>
      <c r="G68" s="116"/>
      <c r="H68" s="95" t="s">
        <v>61</v>
      </c>
      <c r="I68" s="116" t="s">
        <v>62</v>
      </c>
      <c r="J68" s="116" t="s">
        <v>31</v>
      </c>
      <c r="K68" s="47"/>
      <c r="L68" s="48"/>
      <c r="M68" s="47"/>
    </row>
    <row r="69" spans="1:13" ht="24" customHeight="1">
      <c r="A69" s="116"/>
      <c r="B69" s="95"/>
      <c r="C69" s="116"/>
      <c r="D69" s="116"/>
      <c r="E69" s="95"/>
      <c r="F69" s="44" t="s">
        <v>63</v>
      </c>
      <c r="G69" s="44" t="s">
        <v>64</v>
      </c>
      <c r="H69" s="95"/>
      <c r="I69" s="116"/>
      <c r="J69" s="116"/>
      <c r="K69" s="47"/>
      <c r="L69" s="48"/>
      <c r="M69" s="47"/>
    </row>
    <row r="70" spans="1:13" ht="30.75" customHeight="1">
      <c r="A70" s="131" t="s">
        <v>65</v>
      </c>
      <c r="B70" s="131"/>
      <c r="C70" s="131"/>
      <c r="D70" s="131"/>
      <c r="E70" s="131"/>
      <c r="F70" s="131"/>
      <c r="G70" s="131"/>
      <c r="H70" s="131"/>
      <c r="I70" s="131"/>
      <c r="J70" s="131"/>
      <c r="K70" s="47"/>
      <c r="L70" s="48"/>
      <c r="M70" s="47"/>
    </row>
    <row r="71" spans="1:13" ht="26.25" customHeight="1">
      <c r="A71" s="78"/>
      <c r="B71" s="79" t="str">
        <f>IFERROR(INDEX('Biotopu direktīvas II p. sugas'!$B$2:$D$69,MATCH($D71,'Biotopu direktīvas II p. sugas'!$B$2:$B$69,0),3),"")</f>
        <v/>
      </c>
      <c r="C71" s="80" t="str">
        <f>IFERROR(INDEX('Biotopu direktīvas II p. sugas'!$B$2:$D$69,MATCH($D71,'Biotopu direktīvas II p. sugas'!$B$2:$B$69,0),2),"")</f>
        <v/>
      </c>
      <c r="D71" s="81"/>
      <c r="E71" s="78"/>
      <c r="F71" s="78" t="str">
        <f>IFERROR(INDEX('Sugas skaidrojumi'!$A$12:$B$15,MATCH(Anketa!E71,'Sugas skaidrojumi'!$A$12:$A$15,0),2),"")</f>
        <v/>
      </c>
      <c r="G71" s="78"/>
      <c r="H71" s="78"/>
      <c r="I71" s="78"/>
      <c r="J71" s="78"/>
      <c r="K71" s="43"/>
    </row>
    <row r="72" spans="1:13" ht="17.25" customHeight="1">
      <c r="A72" s="133" t="s">
        <v>66</v>
      </c>
      <c r="B72" s="134"/>
      <c r="C72" s="134"/>
      <c r="D72" s="134"/>
      <c r="E72" s="134"/>
      <c r="F72" s="134"/>
      <c r="G72" s="134"/>
      <c r="H72" s="134"/>
      <c r="I72" s="134"/>
      <c r="J72" s="135"/>
    </row>
    <row r="73" spans="1:13" ht="29.45" customHeight="1">
      <c r="A73" s="34" t="s">
        <v>67</v>
      </c>
      <c r="B73" s="35"/>
      <c r="C73" s="77" t="s">
        <v>68</v>
      </c>
      <c r="D73" s="34" t="s">
        <v>69</v>
      </c>
      <c r="E73" s="33" t="s">
        <v>70</v>
      </c>
      <c r="F73" s="34">
        <v>1</v>
      </c>
      <c r="G73" s="34"/>
      <c r="H73" s="33" t="s">
        <v>71</v>
      </c>
      <c r="I73" s="33" t="s">
        <v>72</v>
      </c>
      <c r="J73" s="33" t="s">
        <v>39</v>
      </c>
    </row>
    <row r="74" spans="1:13" ht="36" customHeight="1">
      <c r="A74" s="34" t="s">
        <v>67</v>
      </c>
      <c r="B74" s="35"/>
      <c r="C74" s="77" t="s">
        <v>73</v>
      </c>
      <c r="D74" s="77" t="s">
        <v>74</v>
      </c>
      <c r="E74" s="33" t="s">
        <v>70</v>
      </c>
      <c r="F74" s="34">
        <v>1</v>
      </c>
      <c r="G74" s="34"/>
      <c r="H74" s="33" t="s">
        <v>71</v>
      </c>
      <c r="I74" s="33" t="s">
        <v>72</v>
      </c>
      <c r="J74" s="33" t="s">
        <v>39</v>
      </c>
    </row>
    <row r="75" spans="1:13" ht="124.5" customHeight="1">
      <c r="A75" s="131" t="s">
        <v>75</v>
      </c>
      <c r="B75" s="131"/>
      <c r="C75" s="131"/>
      <c r="D75" s="131"/>
      <c r="E75" s="131"/>
      <c r="F75" s="131"/>
      <c r="G75" s="131"/>
      <c r="H75" s="131"/>
      <c r="I75" s="131"/>
      <c r="J75" s="131"/>
    </row>
    <row r="76" spans="1:13" ht="30" customHeight="1">
      <c r="A76" s="114" t="s">
        <v>76</v>
      </c>
      <c r="B76" s="116" t="s">
        <v>77</v>
      </c>
      <c r="C76" s="116"/>
      <c r="D76" s="116"/>
      <c r="E76" s="116"/>
      <c r="F76" s="116"/>
      <c r="G76" s="95" t="s">
        <v>30</v>
      </c>
      <c r="H76" s="95"/>
    </row>
    <row r="77" spans="1:13" ht="23.25" customHeight="1">
      <c r="A77" s="115"/>
      <c r="B77" s="117" t="s">
        <v>78</v>
      </c>
      <c r="C77" s="117"/>
      <c r="D77" s="117"/>
      <c r="E77" s="117"/>
      <c r="F77" s="117"/>
      <c r="G77" s="163">
        <f>1211.2794+430.96</f>
        <v>1642.2393999999999</v>
      </c>
      <c r="H77" s="163"/>
    </row>
    <row r="78" spans="1:13" ht="23.25" customHeight="1">
      <c r="A78" s="114" t="s">
        <v>79</v>
      </c>
      <c r="B78" s="116" t="s">
        <v>80</v>
      </c>
      <c r="C78" s="116"/>
      <c r="D78" s="116"/>
      <c r="E78" s="116"/>
      <c r="F78" s="116"/>
      <c r="G78" s="116"/>
      <c r="H78" s="116"/>
    </row>
    <row r="79" spans="1:13" ht="33" customHeight="1">
      <c r="A79" s="130"/>
      <c r="B79" s="112" t="s">
        <v>81</v>
      </c>
      <c r="C79" s="113"/>
      <c r="D79" s="44" t="s">
        <v>82</v>
      </c>
      <c r="E79" s="112" t="s">
        <v>83</v>
      </c>
      <c r="F79" s="113"/>
      <c r="G79" s="44" t="s">
        <v>84</v>
      </c>
      <c r="H79" s="64" t="s">
        <v>85</v>
      </c>
    </row>
    <row r="80" spans="1:13" ht="36.75" customHeight="1">
      <c r="A80" s="130"/>
      <c r="B80" s="110"/>
      <c r="C80" s="111"/>
      <c r="D80" s="74"/>
      <c r="E80" s="110" t="str">
        <f>IFERROR(INDEX('Mikroliegumu sugas'!$A$2:$B$301,MATCH(Anketa!$D80,'Mikroliegumu sugas'!$A$2:$A$301,0),2),"")</f>
        <v/>
      </c>
      <c r="F80" s="111"/>
      <c r="G80" s="75"/>
      <c r="H80" s="76" t="str">
        <f>IFERROR(INDEX('Mikroliegumu sugas'!A2:B3104,MATCH(Anketa!E80,'Mikroliegumu sugas'!A2:$A$301,0),2),"")</f>
        <v/>
      </c>
    </row>
    <row r="81" spans="1:10" ht="29.25" customHeight="1">
      <c r="A81" s="115"/>
      <c r="B81" s="166" t="s">
        <v>86</v>
      </c>
      <c r="C81" s="167"/>
      <c r="D81" s="167"/>
      <c r="E81" s="167"/>
      <c r="F81" s="167"/>
      <c r="G81" s="167"/>
      <c r="H81" s="168"/>
    </row>
    <row r="82" spans="1:10">
      <c r="A82" s="118" t="s">
        <v>87</v>
      </c>
      <c r="B82" s="118"/>
      <c r="C82" s="118"/>
      <c r="D82" s="118"/>
      <c r="E82" s="118"/>
      <c r="F82" s="118"/>
      <c r="G82" s="118"/>
      <c r="H82" s="118"/>
    </row>
    <row r="83" spans="1:10" ht="15">
      <c r="A83" s="90" t="s">
        <v>88</v>
      </c>
      <c r="B83" s="93" t="s">
        <v>89</v>
      </c>
      <c r="C83" s="94"/>
      <c r="D83" s="94"/>
      <c r="E83" s="94"/>
      <c r="F83" s="94"/>
      <c r="G83" s="95" t="s">
        <v>90</v>
      </c>
      <c r="H83" s="95"/>
    </row>
    <row r="84" spans="1:10">
      <c r="A84" s="91"/>
      <c r="B84" s="94"/>
      <c r="C84" s="94"/>
      <c r="D84" s="94"/>
      <c r="E84" s="94"/>
      <c r="F84" s="94"/>
      <c r="G84" s="31" t="s">
        <v>91</v>
      </c>
      <c r="H84" s="31" t="s">
        <v>92</v>
      </c>
    </row>
    <row r="85" spans="1:10">
      <c r="A85" s="91"/>
      <c r="B85" s="96" t="s">
        <v>93</v>
      </c>
      <c r="C85" s="96"/>
      <c r="D85" s="96"/>
      <c r="E85" s="96"/>
      <c r="F85" s="96"/>
      <c r="G85" s="83"/>
      <c r="H85" s="62"/>
      <c r="J85" s="84"/>
    </row>
    <row r="86" spans="1:10">
      <c r="A86" s="91"/>
      <c r="B86" s="96" t="s">
        <v>94</v>
      </c>
      <c r="C86" s="96"/>
      <c r="D86" s="96"/>
      <c r="E86" s="96"/>
      <c r="F86" s="96"/>
      <c r="G86" s="83">
        <v>670.33320000000003</v>
      </c>
      <c r="H86" s="62">
        <f>$G86/812.8493</f>
        <v>0.82467094454039647</v>
      </c>
    </row>
    <row r="87" spans="1:10">
      <c r="A87" s="91"/>
      <c r="B87" s="96" t="s">
        <v>95</v>
      </c>
      <c r="C87" s="96"/>
      <c r="D87" s="96"/>
      <c r="E87" s="96"/>
      <c r="F87" s="96"/>
      <c r="G87" s="82">
        <v>7.5475000000000003</v>
      </c>
      <c r="H87" s="62">
        <f>$G87/812.8493</f>
        <v>9.2852389735711173E-3</v>
      </c>
    </row>
    <row r="88" spans="1:10">
      <c r="A88" s="91"/>
      <c r="B88" s="97" t="s">
        <v>96</v>
      </c>
      <c r="C88" s="97"/>
      <c r="D88" s="97"/>
      <c r="E88" s="97"/>
      <c r="F88" s="97"/>
      <c r="G88" s="82">
        <v>134.96860000000001</v>
      </c>
      <c r="H88" s="62">
        <f t="shared" ref="H88:H89" si="0">$G88/812.8493</f>
        <v>0.16604381648603256</v>
      </c>
    </row>
    <row r="89" spans="1:10" ht="15">
      <c r="A89" s="92"/>
      <c r="B89" s="98" t="s">
        <v>97</v>
      </c>
      <c r="C89" s="99"/>
      <c r="D89" s="99"/>
      <c r="E89" s="99"/>
      <c r="F89" s="100"/>
      <c r="G89" s="36"/>
      <c r="H89" s="62"/>
    </row>
    <row r="90" spans="1:10" ht="15">
      <c r="A90" s="90" t="s">
        <v>88</v>
      </c>
      <c r="B90" s="93" t="s">
        <v>98</v>
      </c>
      <c r="C90" s="94"/>
      <c r="D90" s="94"/>
      <c r="E90" s="94"/>
      <c r="F90" s="94"/>
      <c r="G90" s="95" t="s">
        <v>90</v>
      </c>
      <c r="H90" s="95"/>
    </row>
    <row r="91" spans="1:10" ht="15">
      <c r="A91" s="91"/>
      <c r="B91" s="94"/>
      <c r="C91" s="94"/>
      <c r="D91" s="94"/>
      <c r="E91" s="94"/>
      <c r="F91" s="94"/>
      <c r="G91" s="31" t="s">
        <v>91</v>
      </c>
      <c r="H91" s="31" t="s">
        <v>92</v>
      </c>
      <c r="J91" s="89"/>
    </row>
    <row r="92" spans="1:10" ht="15">
      <c r="A92" s="91"/>
      <c r="B92" s="96" t="s">
        <v>93</v>
      </c>
      <c r="C92" s="96"/>
      <c r="D92" s="96"/>
      <c r="E92" s="96"/>
      <c r="F92" s="96"/>
      <c r="G92" s="83"/>
      <c r="H92" s="62"/>
    </row>
    <row r="93" spans="1:10" ht="15">
      <c r="A93" s="91"/>
      <c r="B93" s="96" t="s">
        <v>94</v>
      </c>
      <c r="C93" s="96"/>
      <c r="D93" s="96"/>
      <c r="E93" s="96"/>
      <c r="F93" s="96"/>
      <c r="G93" s="83">
        <v>7.5336999999999996</v>
      </c>
      <c r="H93" s="62">
        <f>$G93/519.5084</f>
        <v>1.4501594199439314E-2</v>
      </c>
    </row>
    <row r="94" spans="1:10" ht="15">
      <c r="A94" s="91"/>
      <c r="B94" s="96" t="s">
        <v>95</v>
      </c>
      <c r="C94" s="96"/>
      <c r="D94" s="96"/>
      <c r="E94" s="96"/>
      <c r="F94" s="96"/>
      <c r="G94" s="82">
        <v>10.293699999999999</v>
      </c>
      <c r="H94" s="62">
        <f t="shared" ref="H94:H95" si="1">$G94/519.5084</f>
        <v>1.9814309066032421E-2</v>
      </c>
    </row>
    <row r="95" spans="1:10" ht="15">
      <c r="A95" s="91"/>
      <c r="B95" s="97" t="s">
        <v>96</v>
      </c>
      <c r="C95" s="97"/>
      <c r="D95" s="97"/>
      <c r="E95" s="97"/>
      <c r="F95" s="97"/>
      <c r="G95" s="82">
        <v>502.40109999999999</v>
      </c>
      <c r="H95" s="62">
        <f t="shared" si="1"/>
        <v>0.9670702148415693</v>
      </c>
    </row>
    <row r="96" spans="1:10" ht="13.5" customHeight="1">
      <c r="A96" s="92"/>
      <c r="B96" s="98" t="s">
        <v>97</v>
      </c>
      <c r="C96" s="99"/>
      <c r="D96" s="99"/>
      <c r="E96" s="99"/>
      <c r="F96" s="100"/>
      <c r="G96" s="36"/>
      <c r="H96" s="62"/>
    </row>
    <row r="97" spans="1:8" ht="18" customHeight="1">
      <c r="A97" s="90" t="s">
        <v>88</v>
      </c>
      <c r="B97" s="93" t="s">
        <v>99</v>
      </c>
      <c r="C97" s="94"/>
      <c r="D97" s="94"/>
      <c r="E97" s="94"/>
      <c r="F97" s="94"/>
      <c r="G97" s="95" t="s">
        <v>90</v>
      </c>
      <c r="H97" s="95"/>
    </row>
    <row r="98" spans="1:8" ht="16.5" customHeight="1">
      <c r="A98" s="91"/>
      <c r="B98" s="94"/>
      <c r="C98" s="94"/>
      <c r="D98" s="94"/>
      <c r="E98" s="94"/>
      <c r="F98" s="94"/>
      <c r="G98" s="31" t="s">
        <v>91</v>
      </c>
      <c r="H98" s="31" t="s">
        <v>92</v>
      </c>
    </row>
    <row r="99" spans="1:8" ht="19.5" customHeight="1">
      <c r="A99" s="91"/>
      <c r="B99" s="96" t="s">
        <v>93</v>
      </c>
      <c r="C99" s="96"/>
      <c r="D99" s="96"/>
      <c r="E99" s="96"/>
      <c r="F99" s="96"/>
      <c r="G99" s="83"/>
      <c r="H99" s="62"/>
    </row>
    <row r="100" spans="1:8" ht="18.75" customHeight="1">
      <c r="A100" s="91"/>
      <c r="B100" s="96" t="s">
        <v>94</v>
      </c>
      <c r="C100" s="96"/>
      <c r="D100" s="96"/>
      <c r="E100" s="96"/>
      <c r="F100" s="96"/>
      <c r="G100" s="83">
        <v>415.25229999999999</v>
      </c>
      <c r="H100" s="62">
        <f>G100/584.382</f>
        <v>0.71058365931873335</v>
      </c>
    </row>
    <row r="101" spans="1:8" ht="18" customHeight="1">
      <c r="A101" s="91"/>
      <c r="B101" s="96" t="s">
        <v>95</v>
      </c>
      <c r="C101" s="96"/>
      <c r="D101" s="96"/>
      <c r="E101" s="96"/>
      <c r="F101" s="96"/>
      <c r="G101" s="82"/>
      <c r="H101" s="62"/>
    </row>
    <row r="102" spans="1:8" ht="17.25" customHeight="1">
      <c r="A102" s="91"/>
      <c r="B102" s="97" t="s">
        <v>96</v>
      </c>
      <c r="C102" s="97"/>
      <c r="D102" s="97"/>
      <c r="E102" s="97"/>
      <c r="F102" s="97"/>
      <c r="G102" s="82">
        <v>169.13470000000001</v>
      </c>
      <c r="H102" s="62">
        <f>$G102/584.382</f>
        <v>0.2894248967285098</v>
      </c>
    </row>
    <row r="103" spans="1:8" ht="15">
      <c r="A103" s="92"/>
      <c r="B103" s="98" t="s">
        <v>97</v>
      </c>
      <c r="C103" s="99"/>
      <c r="D103" s="99"/>
      <c r="E103" s="99"/>
      <c r="F103" s="100"/>
      <c r="G103" s="36"/>
      <c r="H103" s="62"/>
    </row>
    <row r="104" spans="1:8" ht="15">
      <c r="A104" s="88" t="s">
        <v>100</v>
      </c>
      <c r="B104" s="95" t="s">
        <v>101</v>
      </c>
      <c r="C104" s="95"/>
      <c r="D104" s="95"/>
      <c r="E104" s="95"/>
      <c r="F104" s="170"/>
      <c r="G104" s="170"/>
      <c r="H104" s="170"/>
    </row>
    <row r="105" spans="1:8" ht="15">
      <c r="A105" s="114" t="s">
        <v>102</v>
      </c>
      <c r="B105" s="169" t="s">
        <v>103</v>
      </c>
      <c r="C105" s="115"/>
      <c r="D105" s="115"/>
      <c r="E105" s="115"/>
      <c r="F105" s="115"/>
      <c r="G105" s="92" t="s">
        <v>90</v>
      </c>
      <c r="H105" s="92"/>
    </row>
    <row r="106" spans="1:8" ht="15">
      <c r="A106" s="130"/>
      <c r="B106" s="149"/>
      <c r="C106" s="94"/>
      <c r="D106" s="94"/>
      <c r="E106" s="94"/>
      <c r="F106" s="94"/>
      <c r="G106" s="31" t="s">
        <v>91</v>
      </c>
      <c r="H106" s="31" t="s">
        <v>92</v>
      </c>
    </row>
    <row r="107" spans="1:8" ht="14.45" customHeight="1">
      <c r="A107" s="130"/>
      <c r="B107" s="96" t="s">
        <v>104</v>
      </c>
      <c r="C107" s="96"/>
      <c r="D107" s="96"/>
      <c r="E107" s="96"/>
      <c r="F107" s="96"/>
      <c r="G107" s="1"/>
      <c r="H107" s="62" t="str">
        <f t="shared" ref="H107:H113" si="2">IFERROR(G107/$E$11,"")</f>
        <v/>
      </c>
    </row>
    <row r="108" spans="1:8" ht="14.45" customHeight="1">
      <c r="A108" s="130"/>
      <c r="B108" s="96" t="s">
        <v>105</v>
      </c>
      <c r="C108" s="96"/>
      <c r="D108" s="96"/>
      <c r="E108" s="96"/>
      <c r="F108" s="96"/>
      <c r="G108" s="1"/>
      <c r="H108" s="62" t="str">
        <f t="shared" si="2"/>
        <v/>
      </c>
    </row>
    <row r="109" spans="1:8" ht="14.45" customHeight="1">
      <c r="A109" s="130"/>
      <c r="B109" s="96" t="s">
        <v>106</v>
      </c>
      <c r="C109" s="96"/>
      <c r="D109" s="96"/>
      <c r="E109" s="96"/>
      <c r="F109" s="96"/>
      <c r="G109" s="1"/>
      <c r="H109" s="62" t="str">
        <f t="shared" si="2"/>
        <v/>
      </c>
    </row>
    <row r="110" spans="1:8" ht="14.45" customHeight="1">
      <c r="A110" s="130"/>
      <c r="B110" s="98" t="s">
        <v>107</v>
      </c>
      <c r="C110" s="99"/>
      <c r="D110" s="99"/>
      <c r="E110" s="99"/>
      <c r="F110" s="100"/>
      <c r="G110" s="1"/>
      <c r="H110" s="62" t="str">
        <f t="shared" si="2"/>
        <v/>
      </c>
    </row>
    <row r="111" spans="1:8" ht="14.45" customHeight="1">
      <c r="A111" s="130"/>
      <c r="B111" s="98" t="s">
        <v>108</v>
      </c>
      <c r="C111" s="99"/>
      <c r="D111" s="99"/>
      <c r="E111" s="99"/>
      <c r="F111" s="100"/>
      <c r="G111" s="1"/>
      <c r="H111" s="62" t="str">
        <f t="shared" si="2"/>
        <v/>
      </c>
    </row>
    <row r="112" spans="1:8" ht="14.45" customHeight="1">
      <c r="A112" s="130"/>
      <c r="B112" s="98" t="s">
        <v>109</v>
      </c>
      <c r="C112" s="99"/>
      <c r="D112" s="99"/>
      <c r="E112" s="99"/>
      <c r="F112" s="100"/>
      <c r="G112" s="1"/>
      <c r="H112" s="62" t="str">
        <f t="shared" si="2"/>
        <v/>
      </c>
    </row>
    <row r="113" spans="1:8" ht="14.45" customHeight="1">
      <c r="A113" s="115"/>
      <c r="B113" s="98" t="s">
        <v>110</v>
      </c>
      <c r="C113" s="99"/>
      <c r="D113" s="99"/>
      <c r="E113" s="99"/>
      <c r="F113" s="100"/>
      <c r="G113" s="1"/>
      <c r="H113" s="62" t="str">
        <f t="shared" si="2"/>
        <v/>
      </c>
    </row>
    <row r="114" spans="1:8" ht="15" customHeight="1">
      <c r="A114" s="94" t="s">
        <v>111</v>
      </c>
      <c r="B114" s="116" t="s">
        <v>112</v>
      </c>
      <c r="C114" s="116"/>
      <c r="D114" s="116"/>
      <c r="E114" s="140" t="s">
        <v>113</v>
      </c>
      <c r="F114" s="140"/>
      <c r="G114" s="140"/>
      <c r="H114" s="29" t="s">
        <v>91</v>
      </c>
    </row>
    <row r="115" spans="1:8" ht="29.25" customHeight="1">
      <c r="A115" s="94"/>
      <c r="B115" s="116"/>
      <c r="C115" s="116"/>
      <c r="D115" s="116"/>
      <c r="E115" s="117"/>
      <c r="F115" s="117"/>
      <c r="G115" s="117"/>
      <c r="H115" s="1"/>
    </row>
    <row r="116" spans="1:8">
      <c r="A116" s="138" t="s">
        <v>114</v>
      </c>
      <c r="B116" s="138"/>
      <c r="C116" s="138"/>
      <c r="D116" s="138"/>
      <c r="E116" s="138"/>
      <c r="F116" s="138"/>
      <c r="G116" s="138"/>
      <c r="H116" s="138"/>
    </row>
    <row r="117" spans="1:8" ht="23.25" customHeight="1">
      <c r="A117" s="139"/>
      <c r="B117" s="139"/>
      <c r="C117" s="139"/>
      <c r="D117" s="139"/>
      <c r="E117" s="139"/>
      <c r="F117" s="139"/>
      <c r="G117" s="139"/>
      <c r="H117" s="139"/>
    </row>
    <row r="118" spans="1:8">
      <c r="A118" s="144" t="s">
        <v>115</v>
      </c>
      <c r="B118" s="145"/>
      <c r="C118" s="145"/>
      <c r="D118" s="145"/>
      <c r="E118" s="145"/>
      <c r="F118" s="145"/>
      <c r="G118" s="145"/>
      <c r="H118" s="146"/>
    </row>
    <row r="119" spans="1:8" ht="168.75" customHeight="1">
      <c r="A119" s="141" t="s">
        <v>116</v>
      </c>
      <c r="B119" s="142"/>
      <c r="C119" s="142"/>
      <c r="D119" s="142"/>
      <c r="E119" s="142"/>
      <c r="F119" s="142"/>
      <c r="G119" s="142"/>
      <c r="H119" s="143"/>
    </row>
    <row r="120" spans="1:8">
      <c r="A120" s="94" t="s">
        <v>117</v>
      </c>
      <c r="B120" s="94"/>
      <c r="C120" s="94"/>
      <c r="D120" s="94"/>
      <c r="E120" s="94"/>
      <c r="F120" s="94"/>
      <c r="G120" s="94"/>
      <c r="H120" s="94"/>
    </row>
    <row r="121" spans="1:8" ht="15">
      <c r="A121" s="136" t="s">
        <v>118</v>
      </c>
      <c r="B121" s="137"/>
      <c r="C121" s="137"/>
      <c r="D121" s="137"/>
      <c r="E121" s="137"/>
      <c r="F121" s="137"/>
      <c r="G121" s="137"/>
      <c r="H121" s="137"/>
    </row>
    <row r="122" spans="1:8">
      <c r="A122" s="137"/>
      <c r="B122" s="137"/>
      <c r="C122" s="137"/>
      <c r="D122" s="137"/>
      <c r="E122" s="137"/>
      <c r="F122" s="137"/>
      <c r="G122" s="137"/>
      <c r="H122" s="137"/>
    </row>
    <row r="123" spans="1:8">
      <c r="A123" s="137"/>
      <c r="B123" s="137"/>
      <c r="C123" s="137"/>
      <c r="D123" s="137"/>
      <c r="E123" s="137"/>
      <c r="F123" s="137"/>
      <c r="G123" s="137"/>
      <c r="H123" s="137"/>
    </row>
    <row r="124" spans="1:8">
      <c r="A124" s="137"/>
      <c r="B124" s="137"/>
      <c r="C124" s="137"/>
      <c r="D124" s="137"/>
      <c r="E124" s="137"/>
      <c r="F124" s="137"/>
      <c r="G124" s="137"/>
      <c r="H124" s="137"/>
    </row>
    <row r="125" spans="1:8" ht="216" customHeight="1">
      <c r="A125" s="137"/>
      <c r="B125" s="137"/>
      <c r="C125" s="137"/>
      <c r="D125" s="137"/>
      <c r="E125" s="137"/>
      <c r="F125" s="137"/>
      <c r="G125" s="137"/>
      <c r="H125" s="137"/>
    </row>
    <row r="126" spans="1:8">
      <c r="A126" s="131" t="s">
        <v>119</v>
      </c>
      <c r="B126" s="131"/>
      <c r="C126" s="131"/>
      <c r="D126" s="131"/>
      <c r="E126" s="131"/>
      <c r="F126" s="131"/>
      <c r="G126" s="131"/>
      <c r="H126" s="131"/>
    </row>
    <row r="127" spans="1:8">
      <c r="A127" s="131"/>
      <c r="B127" s="131"/>
      <c r="C127" s="131"/>
      <c r="D127" s="131"/>
      <c r="E127" s="131"/>
      <c r="F127" s="131"/>
      <c r="G127" s="131"/>
      <c r="H127" s="131"/>
    </row>
    <row r="128" spans="1:8">
      <c r="A128" s="118" t="s">
        <v>120</v>
      </c>
      <c r="B128" s="118"/>
      <c r="C128" s="118"/>
      <c r="D128" s="118"/>
      <c r="E128" s="118"/>
      <c r="F128" s="118"/>
      <c r="G128" s="118"/>
      <c r="H128" s="118"/>
    </row>
    <row r="130" ht="15"/>
    <row r="342" spans="1:14">
      <c r="A342" s="28"/>
      <c r="B342" s="28"/>
      <c r="C342" s="28"/>
      <c r="D342" s="28"/>
      <c r="E342" s="28"/>
      <c r="F342" s="28"/>
      <c r="G342" s="28"/>
      <c r="H342" s="28"/>
      <c r="I342" s="28"/>
      <c r="J342" s="28"/>
      <c r="K342" s="28"/>
      <c r="L342" s="28"/>
      <c r="M342" s="28"/>
      <c r="N342" s="28"/>
    </row>
    <row r="343" spans="1:14">
      <c r="A343" s="28"/>
      <c r="B343" s="28"/>
      <c r="C343" s="28"/>
      <c r="D343" s="28"/>
      <c r="E343" s="28"/>
      <c r="F343" s="28"/>
      <c r="G343" s="28"/>
      <c r="H343" s="28"/>
      <c r="I343" s="28"/>
      <c r="J343" s="28"/>
      <c r="K343" s="28"/>
      <c r="L343" s="28"/>
      <c r="M343" s="28"/>
      <c r="N343" s="28"/>
    </row>
    <row r="344" spans="1:14">
      <c r="A344" s="28"/>
      <c r="B344" s="28"/>
      <c r="C344" s="28"/>
      <c r="D344" s="28"/>
      <c r="E344" s="28"/>
      <c r="F344" s="28"/>
      <c r="G344" s="28"/>
      <c r="H344" s="28"/>
      <c r="I344" s="28"/>
      <c r="J344" s="28"/>
      <c r="K344" s="28"/>
      <c r="L344" s="28"/>
      <c r="M344" s="28"/>
      <c r="N344" s="28"/>
    </row>
    <row r="345" spans="1:14">
      <c r="A345" s="28"/>
      <c r="B345" s="28"/>
      <c r="C345" s="28"/>
      <c r="D345" s="28"/>
      <c r="E345" s="28"/>
      <c r="F345" s="28"/>
      <c r="G345" s="28"/>
      <c r="H345" s="28"/>
      <c r="I345" s="28"/>
      <c r="J345" s="28"/>
      <c r="K345" s="28"/>
      <c r="L345" s="28"/>
      <c r="M345" s="28"/>
      <c r="N345" s="28"/>
    </row>
    <row r="346" spans="1:14">
      <c r="A346" s="28"/>
      <c r="B346" s="28"/>
      <c r="C346" s="28"/>
      <c r="D346" s="28"/>
      <c r="E346" s="28"/>
      <c r="F346" s="28"/>
      <c r="G346" s="28"/>
      <c r="H346" s="28"/>
      <c r="I346" s="28"/>
      <c r="J346" s="28"/>
      <c r="K346" s="28"/>
      <c r="L346" s="28"/>
      <c r="M346" s="28"/>
      <c r="N346" s="28"/>
    </row>
    <row r="347" spans="1:14">
      <c r="A347" s="28"/>
      <c r="B347" s="28"/>
      <c r="C347" s="28"/>
      <c r="D347" s="28"/>
      <c r="E347" s="28"/>
      <c r="F347" s="28"/>
      <c r="G347" s="28"/>
      <c r="H347" s="28"/>
      <c r="I347" s="28"/>
      <c r="J347" s="28"/>
      <c r="K347" s="28"/>
      <c r="L347" s="28"/>
      <c r="M347" s="28"/>
      <c r="N347" s="28"/>
    </row>
    <row r="348" spans="1:14">
      <c r="A348" s="28"/>
      <c r="B348" s="28"/>
      <c r="C348" s="28"/>
      <c r="D348" s="28"/>
      <c r="E348" s="28"/>
      <c r="F348" s="28"/>
      <c r="G348" s="28"/>
      <c r="H348" s="28"/>
      <c r="I348" s="28"/>
      <c r="J348" s="28"/>
      <c r="K348" s="28"/>
      <c r="L348" s="28"/>
      <c r="M348" s="28"/>
      <c r="N348" s="28"/>
    </row>
    <row r="357" ht="15"/>
    <row r="360" ht="15"/>
  </sheetData>
  <mergeCells count="136">
    <mergeCell ref="A97:A103"/>
    <mergeCell ref="B97:F98"/>
    <mergeCell ref="G97:H97"/>
    <mergeCell ref="B99:F99"/>
    <mergeCell ref="B100:F100"/>
    <mergeCell ref="B101:F101"/>
    <mergeCell ref="B102:F102"/>
    <mergeCell ref="B104:E104"/>
    <mergeCell ref="F104:H104"/>
    <mergeCell ref="B103:F103"/>
    <mergeCell ref="A105:A113"/>
    <mergeCell ref="B105:F106"/>
    <mergeCell ref="G105:H105"/>
    <mergeCell ref="B107:F107"/>
    <mergeCell ref="B108:F108"/>
    <mergeCell ref="B109:F109"/>
    <mergeCell ref="B110:F110"/>
    <mergeCell ref="B111:F111"/>
    <mergeCell ref="B112:F112"/>
    <mergeCell ref="B113:F113"/>
    <mergeCell ref="B86:F86"/>
    <mergeCell ref="B89:F89"/>
    <mergeCell ref="B81:H81"/>
    <mergeCell ref="G76:H76"/>
    <mergeCell ref="G77:H77"/>
    <mergeCell ref="B15:B16"/>
    <mergeCell ref="E15:E16"/>
    <mergeCell ref="F15:F16"/>
    <mergeCell ref="B25:B28"/>
    <mergeCell ref="B88:F88"/>
    <mergeCell ref="C53:D56"/>
    <mergeCell ref="B57:B60"/>
    <mergeCell ref="C57:D60"/>
    <mergeCell ref="B41:B44"/>
    <mergeCell ref="C41:D44"/>
    <mergeCell ref="B45:B48"/>
    <mergeCell ref="C45:D48"/>
    <mergeCell ref="B37:B40"/>
    <mergeCell ref="C37:D40"/>
    <mergeCell ref="B49:B52"/>
    <mergeCell ref="A1:J1"/>
    <mergeCell ref="E5:J5"/>
    <mergeCell ref="B9:E10"/>
    <mergeCell ref="B4:D4"/>
    <mergeCell ref="B5:D5"/>
    <mergeCell ref="A2:J2"/>
    <mergeCell ref="B6:D6"/>
    <mergeCell ref="B3:D3"/>
    <mergeCell ref="E3:J3"/>
    <mergeCell ref="F4:J4"/>
    <mergeCell ref="G9:J9"/>
    <mergeCell ref="G10:J10"/>
    <mergeCell ref="A9:A10"/>
    <mergeCell ref="B7:E7"/>
    <mergeCell ref="B8:E8"/>
    <mergeCell ref="E6:J6"/>
    <mergeCell ref="F7:J7"/>
    <mergeCell ref="F8:J8"/>
    <mergeCell ref="C49:D52"/>
    <mergeCell ref="B53:B56"/>
    <mergeCell ref="B11:J11"/>
    <mergeCell ref="C15:D16"/>
    <mergeCell ref="G15:J15"/>
    <mergeCell ref="A66:J66"/>
    <mergeCell ref="E67:J67"/>
    <mergeCell ref="A15:A16"/>
    <mergeCell ref="B17:B20"/>
    <mergeCell ref="C17:D20"/>
    <mergeCell ref="B13:C13"/>
    <mergeCell ref="C25:D28"/>
    <mergeCell ref="I12:J12"/>
    <mergeCell ref="I13:J13"/>
    <mergeCell ref="A11:A13"/>
    <mergeCell ref="B12:C12"/>
    <mergeCell ref="B29:B32"/>
    <mergeCell ref="C29:D32"/>
    <mergeCell ref="A128:H128"/>
    <mergeCell ref="A120:H120"/>
    <mergeCell ref="A121:H125"/>
    <mergeCell ref="A126:H127"/>
    <mergeCell ref="A114:A115"/>
    <mergeCell ref="A116:H116"/>
    <mergeCell ref="A117:H117"/>
    <mergeCell ref="E114:G114"/>
    <mergeCell ref="E115:G115"/>
    <mergeCell ref="B114:D115"/>
    <mergeCell ref="A119:H119"/>
    <mergeCell ref="A118:H118"/>
    <mergeCell ref="B85:F85"/>
    <mergeCell ref="A82:H82"/>
    <mergeCell ref="B76:F76"/>
    <mergeCell ref="D12:E12"/>
    <mergeCell ref="D13:E13"/>
    <mergeCell ref="F12:H12"/>
    <mergeCell ref="F13:H13"/>
    <mergeCell ref="A14:J14"/>
    <mergeCell ref="A78:A81"/>
    <mergeCell ref="B78:H78"/>
    <mergeCell ref="B79:C79"/>
    <mergeCell ref="B80:C80"/>
    <mergeCell ref="A70:J70"/>
    <mergeCell ref="A75:J75"/>
    <mergeCell ref="A65:J65"/>
    <mergeCell ref="A72:J72"/>
    <mergeCell ref="E68:E69"/>
    <mergeCell ref="F68:G68"/>
    <mergeCell ref="H68:H69"/>
    <mergeCell ref="A67:D67"/>
    <mergeCell ref="A68:A69"/>
    <mergeCell ref="J68:J69"/>
    <mergeCell ref="D68:D69"/>
    <mergeCell ref="I68:I69"/>
    <mergeCell ref="A90:A96"/>
    <mergeCell ref="B90:F91"/>
    <mergeCell ref="G90:H90"/>
    <mergeCell ref="B92:F92"/>
    <mergeCell ref="B93:F93"/>
    <mergeCell ref="B94:F94"/>
    <mergeCell ref="B95:F95"/>
    <mergeCell ref="B96:F96"/>
    <mergeCell ref="B21:B24"/>
    <mergeCell ref="C21:D24"/>
    <mergeCell ref="E80:F80"/>
    <mergeCell ref="E79:F79"/>
    <mergeCell ref="A76:A77"/>
    <mergeCell ref="B68:B69"/>
    <mergeCell ref="C68:C69"/>
    <mergeCell ref="B87:F87"/>
    <mergeCell ref="G83:H83"/>
    <mergeCell ref="B83:F84"/>
    <mergeCell ref="A83:A89"/>
    <mergeCell ref="B33:B36"/>
    <mergeCell ref="C33:D36"/>
    <mergeCell ref="B77:F77"/>
    <mergeCell ref="B61:B64"/>
    <mergeCell ref="C61:D64"/>
  </mergeCells>
  <dataValidations count="1">
    <dataValidation type="list" allowBlank="1" showInputMessage="1" showErrorMessage="1" sqref="I13:J13" xr:uid="{00000000-0002-0000-0000-000000000000}">
      <formula1>Poligonu_skaits</formula1>
    </dataValidation>
  </dataValidation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3">
        <x14:dataValidation type="list" allowBlank="1" showInputMessage="1" showErrorMessage="1" xr:uid="{00000000-0002-0000-0000-000001000000}">
          <x14:formula1>
            <xm:f>'Skaidrojumi 1. daļa un biotopi'!$G$18:$G$20</xm:f>
          </x14:formula1>
          <xm:sqref>K17:K20</xm:sqref>
        </x14:dataValidation>
        <x14:dataValidation type="list" allowBlank="1" showInputMessage="1" showErrorMessage="1" xr:uid="{00000000-0002-0000-0000-000003000000}">
          <x14:formula1>
            <xm:f>'Skaidrojumi 1. daļa un biotopi'!$D$18:$D$21</xm:f>
          </x14:formula1>
          <xm:sqref>J71 J73:J74</xm:sqref>
        </x14:dataValidation>
        <x14:dataValidation type="list" allowBlank="1" showInputMessage="1" showErrorMessage="1" xr:uid="{00000000-0002-0000-0000-000004000000}">
          <x14:formula1>
            <xm:f>'Sugas skaidrojumi'!$A$12:$A$15</xm:f>
          </x14:formula1>
          <xm:sqref>E71 E73:E74</xm:sqref>
        </x14:dataValidation>
        <x14:dataValidation type="list" allowBlank="1" showInputMessage="1" showErrorMessage="1" xr:uid="{00000000-0002-0000-0000-000005000000}">
          <x14:formula1>
            <xm:f>'Sugas skaidrojumi'!$A$18:$A$21</xm:f>
          </x14:formula1>
          <xm:sqref>I71 I73:I74</xm:sqref>
        </x14:dataValidation>
        <x14:dataValidation type="list" allowBlank="1" showInputMessage="1" showErrorMessage="1" xr:uid="{00000000-0002-0000-0000-000006000000}">
          <x14:formula1>
            <xm:f>'Sugas skaidrojumi'!$A$23:$A$42</xm:f>
          </x14:formula1>
          <xm:sqref>H71 H73:H74</xm:sqref>
        </x14:dataValidation>
        <x14:dataValidation type="list" allowBlank="1" showInputMessage="1" showErrorMessage="1" xr:uid="{00000000-0002-0000-0000-000007000000}">
          <x14:formula1>
            <xm:f>'Biotopu direktīvas II p. sugas'!$F$1:$K$1</xm:f>
          </x14:formula1>
          <xm:sqref>A71</xm:sqref>
        </x14:dataValidation>
        <x14:dataValidation type="list" allowBlank="1" showInputMessage="1" showErrorMessage="1" xr:uid="{00000000-0002-0000-0000-000009000000}">
          <x14:formula1>
            <xm:f>'Biotopu direktīvas II p. sugas'!$F$1:$M$1</xm:f>
          </x14:formula1>
          <xm:sqref>A73:A74</xm:sqref>
        </x14:dataValidation>
        <x14:dataValidation type="list" allowBlank="1" showInputMessage="1" showErrorMessage="1" xr:uid="{00000000-0002-0000-0000-00000A000000}">
          <x14:formula1>
            <xm:f>'3.2.+4. anketas daļa'!$A$18:$A$27</xm:f>
          </x14:formula1>
          <xm:sqref>E115:G115</xm:sqref>
        </x14:dataValidation>
        <x14:dataValidation type="list" allowBlank="1" showInputMessage="1" showErrorMessage="1" xr:uid="{00000000-0002-0000-0000-00000B000000}">
          <x14:formula1>
            <xm:f>Teritoijas!$A$2:$A$334</xm:f>
          </x14:formula1>
          <xm:sqref>E3:J3</xm:sqref>
        </x14:dataValidation>
        <x14:dataValidation type="list" allowBlank="1" showInputMessage="1" showErrorMessage="1" xr:uid="{00000000-0002-0000-0000-00000C000000}">
          <x14:formula1>
            <xm:f>'Skaidrojumi 1. daļa un biotopi'!$B$18:$B$78</xm:f>
          </x14:formula1>
          <xm:sqref>B17:B20</xm:sqref>
        </x14:dataValidation>
        <x14:dataValidation type="list" allowBlank="1" showInputMessage="1" showErrorMessage="1" xr:uid="{00000000-0002-0000-0000-00000D000000}">
          <x14:formula1>
            <xm:f>'Mikroliegumu sugas'!$D$1:$M$1</xm:f>
          </x14:formula1>
          <xm:sqref>B80:C80</xm:sqref>
        </x14:dataValidation>
        <x14:dataValidation type="list" allowBlank="1" showInputMessage="1" showErrorMessage="1" xr:uid="{00000000-0002-0000-0000-00000E000000}">
          <x14:formula1>
            <xm:f>OFFSET('Mikroliegumu sugas'!$D$1,1,MATCH($B80,'Mikroliegumu sugas'!$D$1:$M$1,0)-1,COUNTA(OFFSET('Mikroliegumu sugas'!$D$1,1,MATCH($B80,'Mikroliegumu sugas'!$D$1:$M$1,0)-1,100)),1)</xm:f>
          </x14:formula1>
          <xm:sqref>D80</xm:sqref>
        </x14:dataValidation>
        <x14:dataValidation type="list" allowBlank="1" showInputMessage="1" showErrorMessage="1" xr:uid="{00000000-0002-0000-0000-000008000000}">
          <x14:formula1>
            <xm:f>OFFSET('Biotopu direktīvas II p. sugas'!$F$1,1,MATCH($A71,'Biotopu direktīvas II p. sugas'!$F$1:$K$1,0)-1,COUNTA(OFFSET('Biotopu direktīvas II p. sugas'!$F$1,1,MATCH($A71,'Biotopu direktīvas II p. sugas'!$F$1:$K$1,0)-1,25)),1)</xm:f>
          </x14:formula1>
          <xm:sqref>D71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8"/>
  <dimension ref="A1:G334"/>
  <sheetViews>
    <sheetView workbookViewId="0">
      <selection activeCell="K22" sqref="K22"/>
    </sheetView>
  </sheetViews>
  <sheetFormatPr defaultRowHeight="14.45"/>
  <cols>
    <col min="1" max="1" width="10.7109375" bestFit="1" customWidth="1"/>
    <col min="2" max="2" width="32.42578125" bestFit="1" customWidth="1"/>
    <col min="3" max="3" width="39.7109375" bestFit="1" customWidth="1"/>
  </cols>
  <sheetData>
    <row r="1" spans="1:7" ht="15" thickBot="1">
      <c r="A1" s="55" t="s">
        <v>3</v>
      </c>
      <c r="B1" s="55" t="s">
        <v>121</v>
      </c>
      <c r="C1" s="55" t="s">
        <v>122</v>
      </c>
      <c r="D1" s="56" t="s">
        <v>59</v>
      </c>
      <c r="E1" s="56" t="s">
        <v>123</v>
      </c>
      <c r="F1" s="56" t="s">
        <v>124</v>
      </c>
      <c r="G1" s="56" t="s">
        <v>91</v>
      </c>
    </row>
    <row r="2" spans="1:7">
      <c r="A2" t="s">
        <v>125</v>
      </c>
      <c r="B2" t="s">
        <v>126</v>
      </c>
      <c r="C2" t="s">
        <v>127</v>
      </c>
      <c r="D2" s="53" t="s">
        <v>40</v>
      </c>
      <c r="E2" s="54">
        <v>25.022600000000001</v>
      </c>
      <c r="F2" s="54">
        <v>57.538499999999999</v>
      </c>
      <c r="G2" s="54">
        <v>4006.83</v>
      </c>
    </row>
    <row r="3" spans="1:7">
      <c r="A3" t="s">
        <v>4</v>
      </c>
      <c r="B3" t="s">
        <v>128</v>
      </c>
      <c r="C3" t="s">
        <v>127</v>
      </c>
      <c r="D3" s="51" t="s">
        <v>40</v>
      </c>
      <c r="E3" s="52">
        <v>25.257000000000001</v>
      </c>
      <c r="F3" s="52">
        <v>57.789099999999998</v>
      </c>
      <c r="G3" s="52">
        <v>1333.13</v>
      </c>
    </row>
    <row r="4" spans="1:7">
      <c r="A4" t="s">
        <v>129</v>
      </c>
      <c r="B4" t="s">
        <v>130</v>
      </c>
      <c r="C4" t="s">
        <v>127</v>
      </c>
      <c r="D4" s="51" t="s">
        <v>40</v>
      </c>
      <c r="E4" s="52">
        <v>24.912500000000001</v>
      </c>
      <c r="F4" s="52">
        <v>57.9679</v>
      </c>
      <c r="G4" s="52">
        <v>7698.94</v>
      </c>
    </row>
    <row r="5" spans="1:7">
      <c r="A5" t="s">
        <v>131</v>
      </c>
      <c r="B5" t="s">
        <v>132</v>
      </c>
      <c r="C5" t="s">
        <v>133</v>
      </c>
      <c r="D5" s="51" t="s">
        <v>40</v>
      </c>
      <c r="E5" s="52">
        <v>22.129200000000001</v>
      </c>
      <c r="F5" s="52">
        <v>57.193399999999997</v>
      </c>
      <c r="G5" s="52">
        <v>815</v>
      </c>
    </row>
    <row r="6" spans="1:7">
      <c r="A6" t="s">
        <v>134</v>
      </c>
      <c r="B6" t="s">
        <v>135</v>
      </c>
      <c r="C6" t="s">
        <v>133</v>
      </c>
      <c r="D6" s="51" t="s">
        <v>41</v>
      </c>
      <c r="E6" s="52">
        <v>21.199300000000001</v>
      </c>
      <c r="F6" s="52">
        <v>56.796100000000003</v>
      </c>
      <c r="G6" s="52">
        <v>1504.75</v>
      </c>
    </row>
    <row r="7" spans="1:7">
      <c r="A7" t="s">
        <v>136</v>
      </c>
      <c r="B7" t="s">
        <v>137</v>
      </c>
      <c r="C7" t="s">
        <v>133</v>
      </c>
      <c r="D7" s="51" t="s">
        <v>40</v>
      </c>
      <c r="E7" s="52">
        <v>26.157599999999999</v>
      </c>
      <c r="F7" s="52">
        <v>56.754600000000003</v>
      </c>
      <c r="G7" s="52">
        <v>2978.59</v>
      </c>
    </row>
    <row r="8" spans="1:7">
      <c r="A8" t="s">
        <v>138</v>
      </c>
      <c r="B8" t="s">
        <v>139</v>
      </c>
      <c r="C8" t="s">
        <v>133</v>
      </c>
      <c r="D8" s="51" t="s">
        <v>40</v>
      </c>
      <c r="E8" s="52">
        <v>26.389399999999998</v>
      </c>
      <c r="F8" s="52">
        <v>56.640099999999997</v>
      </c>
      <c r="G8" s="52">
        <v>19771.900000000001</v>
      </c>
    </row>
    <row r="9" spans="1:7">
      <c r="A9" t="s">
        <v>140</v>
      </c>
      <c r="B9" t="s">
        <v>141</v>
      </c>
      <c r="C9" t="s">
        <v>142</v>
      </c>
      <c r="D9" s="51" t="s">
        <v>40</v>
      </c>
      <c r="E9" s="52">
        <v>25.139800000000001</v>
      </c>
      <c r="F9" s="52">
        <v>57.290599999999998</v>
      </c>
      <c r="G9" s="52">
        <v>91786.74</v>
      </c>
    </row>
    <row r="10" spans="1:7">
      <c r="A10" t="s">
        <v>143</v>
      </c>
      <c r="B10" t="s">
        <v>144</v>
      </c>
      <c r="C10" t="s">
        <v>142</v>
      </c>
      <c r="D10" s="51" t="s">
        <v>40</v>
      </c>
      <c r="E10" s="52">
        <v>23.4542</v>
      </c>
      <c r="F10" s="52">
        <v>56.925800000000002</v>
      </c>
      <c r="G10" s="52">
        <v>36184.71</v>
      </c>
    </row>
    <row r="11" spans="1:7">
      <c r="A11" t="s">
        <v>145</v>
      </c>
      <c r="B11" t="s">
        <v>146</v>
      </c>
      <c r="C11" t="s">
        <v>142</v>
      </c>
      <c r="D11" s="51" t="s">
        <v>40</v>
      </c>
      <c r="E11" s="52">
        <v>22.5061</v>
      </c>
      <c r="F11" s="52">
        <v>57.708300000000001</v>
      </c>
      <c r="G11" s="52">
        <v>16365.89</v>
      </c>
    </row>
    <row r="12" spans="1:7">
      <c r="A12" t="s">
        <v>147</v>
      </c>
      <c r="B12" t="s">
        <v>148</v>
      </c>
      <c r="C12" t="s">
        <v>149</v>
      </c>
      <c r="D12" s="51" t="s">
        <v>41</v>
      </c>
      <c r="E12" s="52">
        <v>25.125499999999999</v>
      </c>
      <c r="F12" s="52">
        <v>56.619900000000001</v>
      </c>
      <c r="G12" s="52">
        <v>1043.73</v>
      </c>
    </row>
    <row r="13" spans="1:7">
      <c r="A13" t="s">
        <v>150</v>
      </c>
      <c r="B13" t="s">
        <v>151</v>
      </c>
      <c r="C13" t="s">
        <v>149</v>
      </c>
      <c r="D13" s="51" t="s">
        <v>40</v>
      </c>
      <c r="E13" s="52">
        <v>26.7561</v>
      </c>
      <c r="F13" s="52">
        <v>55.710799999999999</v>
      </c>
      <c r="G13" s="52">
        <v>3825.05</v>
      </c>
    </row>
    <row r="14" spans="1:7">
      <c r="A14" t="s">
        <v>152</v>
      </c>
      <c r="B14" t="s">
        <v>153</v>
      </c>
      <c r="C14" t="s">
        <v>149</v>
      </c>
      <c r="D14" s="51" t="s">
        <v>40</v>
      </c>
      <c r="E14" s="52">
        <v>23.425999999999998</v>
      </c>
      <c r="F14" s="52">
        <v>56.4831</v>
      </c>
      <c r="G14" s="52">
        <v>1385.68</v>
      </c>
    </row>
    <row r="15" spans="1:7">
      <c r="A15" t="s">
        <v>154</v>
      </c>
      <c r="B15" t="s">
        <v>155</v>
      </c>
      <c r="C15" t="s">
        <v>149</v>
      </c>
      <c r="D15" s="51" t="s">
        <v>40</v>
      </c>
      <c r="E15" s="52">
        <v>25.5</v>
      </c>
      <c r="F15" s="52">
        <v>56.263800000000003</v>
      </c>
      <c r="G15" s="52">
        <v>5602.7</v>
      </c>
    </row>
    <row r="16" spans="1:7">
      <c r="A16" t="s">
        <v>156</v>
      </c>
      <c r="B16" t="s">
        <v>157</v>
      </c>
      <c r="C16" t="s">
        <v>149</v>
      </c>
      <c r="D16" s="51" t="s">
        <v>41</v>
      </c>
      <c r="E16" s="52">
        <v>27.287800000000001</v>
      </c>
      <c r="F16" s="52">
        <v>55.981200000000001</v>
      </c>
      <c r="G16" s="52">
        <v>2597.1799999999998</v>
      </c>
    </row>
    <row r="17" spans="1:7">
      <c r="A17" t="s">
        <v>158</v>
      </c>
      <c r="B17" t="s">
        <v>159</v>
      </c>
      <c r="C17" t="s">
        <v>149</v>
      </c>
      <c r="D17" s="51" t="s">
        <v>41</v>
      </c>
      <c r="E17" s="52">
        <v>22.0016</v>
      </c>
      <c r="F17" s="52">
        <v>56.998100000000001</v>
      </c>
      <c r="G17" s="52">
        <v>451.28</v>
      </c>
    </row>
    <row r="18" spans="1:7">
      <c r="A18" t="s">
        <v>160</v>
      </c>
      <c r="B18" t="s">
        <v>161</v>
      </c>
      <c r="C18" t="s">
        <v>149</v>
      </c>
      <c r="D18" s="51" t="s">
        <v>41</v>
      </c>
      <c r="E18" s="52">
        <v>21.811499999999999</v>
      </c>
      <c r="F18" s="52">
        <v>56.510100000000001</v>
      </c>
      <c r="G18" s="52">
        <v>458.16</v>
      </c>
    </row>
    <row r="19" spans="1:7">
      <c r="A19" t="s">
        <v>162</v>
      </c>
      <c r="B19" t="s">
        <v>163</v>
      </c>
      <c r="C19" t="s">
        <v>149</v>
      </c>
      <c r="D19" s="51" t="s">
        <v>40</v>
      </c>
      <c r="E19" s="52">
        <v>28.0352</v>
      </c>
      <c r="F19" s="52">
        <v>56.2712</v>
      </c>
      <c r="G19" s="52">
        <v>866.54</v>
      </c>
    </row>
    <row r="20" spans="1:7">
      <c r="A20" t="s">
        <v>164</v>
      </c>
      <c r="B20" t="s">
        <v>165</v>
      </c>
      <c r="C20" t="s">
        <v>149</v>
      </c>
      <c r="D20" s="51" t="s">
        <v>41</v>
      </c>
      <c r="E20" s="52">
        <v>26.970500000000001</v>
      </c>
      <c r="F20" s="52">
        <v>56.1342</v>
      </c>
      <c r="G20" s="52">
        <v>1274.9100000000001</v>
      </c>
    </row>
    <row r="21" spans="1:7">
      <c r="A21" t="s">
        <v>166</v>
      </c>
      <c r="B21" t="s">
        <v>167</v>
      </c>
      <c r="C21" t="s">
        <v>149</v>
      </c>
      <c r="D21" s="51" t="s">
        <v>41</v>
      </c>
      <c r="E21" s="52">
        <v>27.395399999999999</v>
      </c>
      <c r="F21" s="52">
        <v>56.561300000000003</v>
      </c>
      <c r="G21" s="52">
        <v>760.89</v>
      </c>
    </row>
    <row r="22" spans="1:7">
      <c r="A22" t="s">
        <v>168</v>
      </c>
      <c r="B22" t="s">
        <v>169</v>
      </c>
      <c r="C22" t="s">
        <v>149</v>
      </c>
      <c r="D22" s="51" t="s">
        <v>40</v>
      </c>
      <c r="E22" s="52">
        <v>24.303699999999999</v>
      </c>
      <c r="F22" s="52">
        <v>57.164400000000001</v>
      </c>
      <c r="G22" s="52">
        <v>4180.26</v>
      </c>
    </row>
    <row r="23" spans="1:7">
      <c r="A23" t="s">
        <v>170</v>
      </c>
      <c r="B23" t="s">
        <v>171</v>
      </c>
      <c r="C23" t="s">
        <v>149</v>
      </c>
      <c r="D23" s="51" t="s">
        <v>41</v>
      </c>
      <c r="E23" s="52">
        <v>23.9436</v>
      </c>
      <c r="F23" s="52">
        <v>56.947099999999999</v>
      </c>
      <c r="G23" s="52">
        <v>268.86</v>
      </c>
    </row>
    <row r="24" spans="1:7">
      <c r="A24" t="s">
        <v>172</v>
      </c>
      <c r="B24" t="s">
        <v>173</v>
      </c>
      <c r="C24" t="s">
        <v>149</v>
      </c>
      <c r="D24" s="51" t="s">
        <v>41</v>
      </c>
      <c r="E24" s="52">
        <v>24.2349</v>
      </c>
      <c r="F24" s="52">
        <v>56.855499999999999</v>
      </c>
      <c r="G24" s="52">
        <v>1044.1400000000001</v>
      </c>
    </row>
    <row r="25" spans="1:7">
      <c r="A25" t="s">
        <v>174</v>
      </c>
      <c r="B25" t="s">
        <v>175</v>
      </c>
      <c r="C25" t="s">
        <v>149</v>
      </c>
      <c r="D25" s="51" t="s">
        <v>41</v>
      </c>
      <c r="E25" s="52">
        <v>22.654</v>
      </c>
      <c r="F25" s="52">
        <v>57.235399999999998</v>
      </c>
      <c r="G25" s="52">
        <v>3624.54</v>
      </c>
    </row>
    <row r="26" spans="1:7">
      <c r="A26" t="s">
        <v>176</v>
      </c>
      <c r="B26" t="s">
        <v>177</v>
      </c>
      <c r="C26" t="s">
        <v>149</v>
      </c>
      <c r="D26" s="51" t="s">
        <v>40</v>
      </c>
      <c r="E26" s="52">
        <v>22.3492</v>
      </c>
      <c r="F26" s="52">
        <v>57.080399999999997</v>
      </c>
      <c r="G26" s="52">
        <v>14857.98</v>
      </c>
    </row>
    <row r="27" spans="1:7">
      <c r="A27" t="s">
        <v>178</v>
      </c>
      <c r="B27" t="s">
        <v>179</v>
      </c>
      <c r="C27" t="s">
        <v>149</v>
      </c>
      <c r="D27" s="51" t="s">
        <v>40</v>
      </c>
      <c r="E27" s="52">
        <v>24.6995</v>
      </c>
      <c r="F27" s="52">
        <v>57.853900000000003</v>
      </c>
      <c r="G27" s="52">
        <v>6259.67</v>
      </c>
    </row>
    <row r="28" spans="1:7">
      <c r="A28" t="s">
        <v>180</v>
      </c>
      <c r="B28" t="s">
        <v>181</v>
      </c>
      <c r="C28" t="s">
        <v>149</v>
      </c>
      <c r="D28" s="51" t="s">
        <v>40</v>
      </c>
      <c r="E28" s="52">
        <v>23.1189</v>
      </c>
      <c r="F28" s="52">
        <v>57.249499999999998</v>
      </c>
      <c r="G28" s="52">
        <v>12579.52</v>
      </c>
    </row>
    <row r="29" spans="1:7">
      <c r="A29" t="s">
        <v>182</v>
      </c>
      <c r="B29" t="s">
        <v>183</v>
      </c>
      <c r="C29" t="s">
        <v>149</v>
      </c>
      <c r="D29" s="51" t="s">
        <v>40</v>
      </c>
      <c r="E29" s="52">
        <v>26.213200000000001</v>
      </c>
      <c r="F29" s="52">
        <v>56.070300000000003</v>
      </c>
      <c r="G29" s="52">
        <v>4989.2299999999996</v>
      </c>
    </row>
    <row r="30" spans="1:7">
      <c r="A30" t="s">
        <v>184</v>
      </c>
      <c r="B30" t="s">
        <v>185</v>
      </c>
      <c r="C30" t="s">
        <v>149</v>
      </c>
      <c r="D30" s="51" t="s">
        <v>41</v>
      </c>
      <c r="E30" s="52">
        <v>27.448799999999999</v>
      </c>
      <c r="F30" s="52">
        <v>56.840899999999998</v>
      </c>
      <c r="G30" s="52">
        <v>978.29</v>
      </c>
    </row>
    <row r="31" spans="1:7">
      <c r="A31" t="s">
        <v>186</v>
      </c>
      <c r="B31" t="s">
        <v>187</v>
      </c>
      <c r="C31" t="s">
        <v>149</v>
      </c>
      <c r="D31" s="51" t="s">
        <v>41</v>
      </c>
      <c r="E31" s="52">
        <v>27.180099999999999</v>
      </c>
      <c r="F31" s="52">
        <v>56.046700000000001</v>
      </c>
      <c r="G31" s="52">
        <v>529.37</v>
      </c>
    </row>
    <row r="32" spans="1:7">
      <c r="A32" t="s">
        <v>188</v>
      </c>
      <c r="B32" t="s">
        <v>189</v>
      </c>
      <c r="C32" t="s">
        <v>149</v>
      </c>
      <c r="D32" s="51" t="s">
        <v>40</v>
      </c>
      <c r="E32" s="52">
        <v>23.653099999999998</v>
      </c>
      <c r="F32" s="52">
        <v>56.708799999999997</v>
      </c>
      <c r="G32" s="52">
        <v>931.73</v>
      </c>
    </row>
    <row r="33" spans="1:7">
      <c r="A33" t="s">
        <v>190</v>
      </c>
      <c r="B33" t="s">
        <v>191</v>
      </c>
      <c r="C33" t="s">
        <v>149</v>
      </c>
      <c r="D33" s="51" t="s">
        <v>41</v>
      </c>
      <c r="E33" s="52">
        <v>23.908300000000001</v>
      </c>
      <c r="F33" s="52">
        <v>56.998100000000001</v>
      </c>
      <c r="G33" s="52">
        <v>149.49</v>
      </c>
    </row>
    <row r="34" spans="1:7">
      <c r="A34" t="s">
        <v>192</v>
      </c>
      <c r="B34" t="s">
        <v>193</v>
      </c>
      <c r="C34" t="s">
        <v>142</v>
      </c>
      <c r="D34" s="51" t="s">
        <v>40</v>
      </c>
      <c r="E34" s="52">
        <v>27.505199999999999</v>
      </c>
      <c r="F34" s="52">
        <v>56.271099999999997</v>
      </c>
      <c r="G34" s="52">
        <v>59613.69</v>
      </c>
    </row>
    <row r="35" spans="1:7">
      <c r="A35" t="s">
        <v>194</v>
      </c>
      <c r="B35" t="s">
        <v>195</v>
      </c>
      <c r="C35" t="s">
        <v>149</v>
      </c>
      <c r="D35" s="51" t="s">
        <v>40</v>
      </c>
      <c r="E35" s="52">
        <v>21.0565</v>
      </c>
      <c r="F35" s="52">
        <v>56.176600000000001</v>
      </c>
      <c r="G35" s="52">
        <v>10866.32</v>
      </c>
    </row>
    <row r="36" spans="1:7">
      <c r="A36" t="s">
        <v>196</v>
      </c>
      <c r="B36" t="s">
        <v>197</v>
      </c>
      <c r="C36" t="s">
        <v>149</v>
      </c>
      <c r="D36" s="51" t="s">
        <v>41</v>
      </c>
      <c r="E36" s="52">
        <v>20.986899999999999</v>
      </c>
      <c r="F36" s="52">
        <v>56.341200000000001</v>
      </c>
      <c r="G36" s="52">
        <v>794.82</v>
      </c>
    </row>
    <row r="37" spans="1:7">
      <c r="A37" t="s">
        <v>198</v>
      </c>
      <c r="B37" t="s">
        <v>199</v>
      </c>
      <c r="C37" t="s">
        <v>149</v>
      </c>
      <c r="D37" s="51" t="s">
        <v>41</v>
      </c>
      <c r="E37" s="52">
        <v>26.204699999999999</v>
      </c>
      <c r="F37" s="52">
        <v>56.676600000000001</v>
      </c>
      <c r="G37" s="52">
        <v>672.55</v>
      </c>
    </row>
    <row r="38" spans="1:7">
      <c r="A38" t="s">
        <v>200</v>
      </c>
      <c r="B38" t="s">
        <v>201</v>
      </c>
      <c r="C38" t="s">
        <v>149</v>
      </c>
      <c r="D38" s="51" t="s">
        <v>41</v>
      </c>
      <c r="E38" s="52">
        <v>21.694900000000001</v>
      </c>
      <c r="F38" s="52">
        <v>56.997199999999999</v>
      </c>
      <c r="G38" s="52">
        <v>160.69</v>
      </c>
    </row>
    <row r="39" spans="1:7">
      <c r="A39" t="s">
        <v>202</v>
      </c>
      <c r="B39" t="s">
        <v>203</v>
      </c>
      <c r="C39" t="s">
        <v>149</v>
      </c>
      <c r="D39" s="51" t="s">
        <v>41</v>
      </c>
      <c r="E39" s="52">
        <v>26.014600000000002</v>
      </c>
      <c r="F39" s="52">
        <v>56.491599999999998</v>
      </c>
      <c r="G39" s="52">
        <v>325.45</v>
      </c>
    </row>
    <row r="40" spans="1:7">
      <c r="A40" t="s">
        <v>204</v>
      </c>
      <c r="B40" t="s">
        <v>205</v>
      </c>
      <c r="C40" t="s">
        <v>149</v>
      </c>
      <c r="D40" s="51" t="s">
        <v>41</v>
      </c>
      <c r="E40" s="52">
        <v>24.077500000000001</v>
      </c>
      <c r="F40" s="52">
        <v>56.423900000000003</v>
      </c>
      <c r="G40" s="52">
        <v>892.88</v>
      </c>
    </row>
    <row r="41" spans="1:7">
      <c r="A41" t="s">
        <v>206</v>
      </c>
      <c r="B41" t="s">
        <v>207</v>
      </c>
      <c r="C41" t="s">
        <v>149</v>
      </c>
      <c r="D41" s="51" t="s">
        <v>40</v>
      </c>
      <c r="E41" s="52">
        <v>26.389800000000001</v>
      </c>
      <c r="F41" s="52">
        <v>56.8703</v>
      </c>
      <c r="G41" s="52">
        <v>10788.11</v>
      </c>
    </row>
    <row r="42" spans="1:7">
      <c r="A42" t="s">
        <v>208</v>
      </c>
      <c r="B42" t="s">
        <v>209</v>
      </c>
      <c r="C42" t="s">
        <v>149</v>
      </c>
      <c r="D42" s="51" t="s">
        <v>210</v>
      </c>
      <c r="E42" s="52">
        <v>21.507400000000001</v>
      </c>
      <c r="F42" s="52">
        <v>57.148600000000002</v>
      </c>
      <c r="G42" s="52">
        <v>1434.13</v>
      </c>
    </row>
    <row r="43" spans="1:7">
      <c r="A43" t="s">
        <v>211</v>
      </c>
      <c r="B43" t="s">
        <v>212</v>
      </c>
      <c r="C43" t="s">
        <v>149</v>
      </c>
      <c r="D43" s="51" t="s">
        <v>41</v>
      </c>
      <c r="E43" s="52">
        <v>27.985199999999999</v>
      </c>
      <c r="F43" s="52">
        <v>56.530799999999999</v>
      </c>
      <c r="G43" s="52">
        <v>262.10000000000002</v>
      </c>
    </row>
    <row r="44" spans="1:7">
      <c r="A44" t="s">
        <v>213</v>
      </c>
      <c r="B44" t="s">
        <v>214</v>
      </c>
      <c r="C44" t="s">
        <v>149</v>
      </c>
      <c r="D44" s="51" t="s">
        <v>41</v>
      </c>
      <c r="E44" s="52">
        <v>25.433499999999999</v>
      </c>
      <c r="F44" s="52">
        <v>56.868000000000002</v>
      </c>
      <c r="G44" s="52">
        <v>7521.27</v>
      </c>
    </row>
    <row r="45" spans="1:7">
      <c r="A45" t="s">
        <v>215</v>
      </c>
      <c r="B45" t="s">
        <v>216</v>
      </c>
      <c r="C45" t="s">
        <v>149</v>
      </c>
      <c r="D45" s="51" t="s">
        <v>40</v>
      </c>
      <c r="E45" s="52">
        <v>27.808800000000002</v>
      </c>
      <c r="F45" s="52">
        <v>57.2517</v>
      </c>
      <c r="G45" s="52">
        <v>7874.42</v>
      </c>
    </row>
    <row r="46" spans="1:7">
      <c r="A46" t="s">
        <v>217</v>
      </c>
      <c r="B46" t="s">
        <v>218</v>
      </c>
      <c r="C46" t="s">
        <v>149</v>
      </c>
      <c r="D46" s="51" t="s">
        <v>41</v>
      </c>
      <c r="E46" s="52">
        <v>23.532800000000002</v>
      </c>
      <c r="F46" s="52">
        <v>56.423999999999999</v>
      </c>
      <c r="G46" s="52">
        <v>144.43</v>
      </c>
    </row>
    <row r="47" spans="1:7">
      <c r="A47" t="s">
        <v>219</v>
      </c>
      <c r="B47" t="s">
        <v>220</v>
      </c>
      <c r="C47" t="s">
        <v>149</v>
      </c>
      <c r="D47" s="51" t="s">
        <v>40</v>
      </c>
      <c r="E47" s="52">
        <v>22.6113</v>
      </c>
      <c r="F47" s="52">
        <v>56.4985</v>
      </c>
      <c r="G47" s="52">
        <v>8173.82</v>
      </c>
    </row>
    <row r="48" spans="1:7">
      <c r="A48" t="s">
        <v>221</v>
      </c>
      <c r="B48" t="s">
        <v>222</v>
      </c>
      <c r="C48" t="s">
        <v>149</v>
      </c>
      <c r="D48" s="51" t="s">
        <v>40</v>
      </c>
      <c r="E48" s="52">
        <v>26.183399999999999</v>
      </c>
      <c r="F48" s="52">
        <v>56.71</v>
      </c>
      <c r="G48" s="52">
        <v>1154.43</v>
      </c>
    </row>
    <row r="49" spans="1:7">
      <c r="A49" t="s">
        <v>223</v>
      </c>
      <c r="B49" t="s">
        <v>224</v>
      </c>
      <c r="C49" t="s">
        <v>149</v>
      </c>
      <c r="D49" s="51" t="s">
        <v>41</v>
      </c>
      <c r="E49" s="52">
        <v>24.5623</v>
      </c>
      <c r="F49" s="52">
        <v>56.8352</v>
      </c>
      <c r="G49" s="52">
        <v>309.05</v>
      </c>
    </row>
    <row r="50" spans="1:7">
      <c r="A50" t="s">
        <v>225</v>
      </c>
      <c r="B50" t="s">
        <v>226</v>
      </c>
      <c r="C50" t="s">
        <v>227</v>
      </c>
      <c r="D50" s="51" t="s">
        <v>41</v>
      </c>
      <c r="E50" s="52">
        <v>25.241199999999999</v>
      </c>
      <c r="F50" s="52">
        <v>56.569499999999998</v>
      </c>
      <c r="G50" s="52">
        <v>22.41</v>
      </c>
    </row>
    <row r="51" spans="1:7">
      <c r="A51" t="s">
        <v>228</v>
      </c>
      <c r="B51" t="s">
        <v>229</v>
      </c>
      <c r="C51" t="s">
        <v>227</v>
      </c>
      <c r="D51" s="51" t="s">
        <v>41</v>
      </c>
      <c r="E51" s="52">
        <v>26.4481</v>
      </c>
      <c r="F51" s="52">
        <v>57.545000000000002</v>
      </c>
      <c r="G51" s="52">
        <v>28.21</v>
      </c>
    </row>
    <row r="52" spans="1:7">
      <c r="A52" t="s">
        <v>230</v>
      </c>
      <c r="B52" t="s">
        <v>231</v>
      </c>
      <c r="C52" t="s">
        <v>227</v>
      </c>
      <c r="D52" s="51" t="s">
        <v>41</v>
      </c>
      <c r="E52" s="52">
        <v>27.566800000000001</v>
      </c>
      <c r="F52" s="52">
        <v>57.041200000000003</v>
      </c>
      <c r="G52" s="52">
        <v>19.690000000000001</v>
      </c>
    </row>
    <row r="53" spans="1:7">
      <c r="A53" t="s">
        <v>232</v>
      </c>
      <c r="B53" t="s">
        <v>233</v>
      </c>
      <c r="C53" t="s">
        <v>227</v>
      </c>
      <c r="D53" s="51" t="s">
        <v>41</v>
      </c>
      <c r="E53" s="52">
        <v>24.691299999999998</v>
      </c>
      <c r="F53" s="52">
        <v>56.389600000000002</v>
      </c>
      <c r="G53" s="52">
        <v>96.31</v>
      </c>
    </row>
    <row r="54" spans="1:7">
      <c r="A54" t="s">
        <v>234</v>
      </c>
      <c r="B54" t="s">
        <v>235</v>
      </c>
      <c r="C54" t="s">
        <v>227</v>
      </c>
      <c r="D54" s="51" t="s">
        <v>41</v>
      </c>
      <c r="E54" s="52">
        <v>24.4877</v>
      </c>
      <c r="F54" s="52">
        <v>56.432400000000001</v>
      </c>
      <c r="G54" s="52">
        <v>8.86</v>
      </c>
    </row>
    <row r="55" spans="1:7">
      <c r="A55" t="s">
        <v>236</v>
      </c>
      <c r="B55" t="s">
        <v>237</v>
      </c>
      <c r="C55" t="s">
        <v>227</v>
      </c>
      <c r="D55" s="51" t="s">
        <v>41</v>
      </c>
      <c r="E55" s="52">
        <v>24.659700000000001</v>
      </c>
      <c r="F55" s="52">
        <v>56.818899999999999</v>
      </c>
      <c r="G55" s="52">
        <v>3.19</v>
      </c>
    </row>
    <row r="56" spans="1:7">
      <c r="A56" t="s">
        <v>238</v>
      </c>
      <c r="B56" t="s">
        <v>239</v>
      </c>
      <c r="C56" t="s">
        <v>227</v>
      </c>
      <c r="D56" s="51" t="s">
        <v>41</v>
      </c>
      <c r="E56" s="52">
        <v>24.8125</v>
      </c>
      <c r="F56" s="52">
        <v>57.086199999999998</v>
      </c>
      <c r="G56" s="52">
        <v>53.35</v>
      </c>
    </row>
    <row r="57" spans="1:7">
      <c r="A57" t="s">
        <v>240</v>
      </c>
      <c r="B57" t="s">
        <v>241</v>
      </c>
      <c r="C57" t="s">
        <v>227</v>
      </c>
      <c r="D57" s="51" t="s">
        <v>41</v>
      </c>
      <c r="E57" s="52">
        <v>22.1419</v>
      </c>
      <c r="F57" s="52">
        <v>56.472999999999999</v>
      </c>
      <c r="G57" s="52">
        <v>55.57</v>
      </c>
    </row>
    <row r="58" spans="1:7">
      <c r="A58" t="s">
        <v>242</v>
      </c>
      <c r="B58" t="s">
        <v>243</v>
      </c>
      <c r="C58" t="s">
        <v>227</v>
      </c>
      <c r="D58" s="51" t="s">
        <v>41</v>
      </c>
      <c r="E58" s="52">
        <v>22.132999999999999</v>
      </c>
      <c r="F58" s="52">
        <v>56.687800000000003</v>
      </c>
      <c r="G58" s="52">
        <v>2.94</v>
      </c>
    </row>
    <row r="59" spans="1:7">
      <c r="A59" t="s">
        <v>244</v>
      </c>
      <c r="B59" t="s">
        <v>245</v>
      </c>
      <c r="C59" t="s">
        <v>127</v>
      </c>
      <c r="D59" s="51" t="s">
        <v>41</v>
      </c>
      <c r="E59" s="52">
        <v>25.335599999999999</v>
      </c>
      <c r="F59" s="52">
        <v>56.744500000000002</v>
      </c>
      <c r="G59" s="52">
        <v>524.17999999999995</v>
      </c>
    </row>
    <row r="60" spans="1:7">
      <c r="A60" t="s">
        <v>246</v>
      </c>
      <c r="B60" t="s">
        <v>247</v>
      </c>
      <c r="C60" t="s">
        <v>127</v>
      </c>
      <c r="D60" s="51" t="s">
        <v>41</v>
      </c>
      <c r="E60" s="52">
        <v>25.046299999999999</v>
      </c>
      <c r="F60" s="52">
        <v>56.5428</v>
      </c>
      <c r="G60" s="52">
        <v>27.23</v>
      </c>
    </row>
    <row r="61" spans="1:7">
      <c r="A61" t="s">
        <v>248</v>
      </c>
      <c r="B61" t="s">
        <v>249</v>
      </c>
      <c r="C61" t="s">
        <v>127</v>
      </c>
      <c r="D61" s="51" t="s">
        <v>41</v>
      </c>
      <c r="E61" s="52">
        <v>25.259899999999998</v>
      </c>
      <c r="F61" s="52">
        <v>56.486600000000003</v>
      </c>
      <c r="G61" s="52">
        <v>4.0599999999999996</v>
      </c>
    </row>
    <row r="62" spans="1:7">
      <c r="A62" t="s">
        <v>250</v>
      </c>
      <c r="B62" t="s">
        <v>251</v>
      </c>
      <c r="C62" t="s">
        <v>127</v>
      </c>
      <c r="D62" s="51" t="s">
        <v>41</v>
      </c>
      <c r="E62" s="52">
        <v>24.881399999999999</v>
      </c>
      <c r="F62" s="52">
        <v>56.570599999999999</v>
      </c>
      <c r="G62" s="52">
        <v>4.4000000000000004</v>
      </c>
    </row>
    <row r="63" spans="1:7">
      <c r="A63" t="s">
        <v>252</v>
      </c>
      <c r="B63" t="s">
        <v>253</v>
      </c>
      <c r="C63" t="s">
        <v>127</v>
      </c>
      <c r="D63" s="51" t="s">
        <v>41</v>
      </c>
      <c r="E63" s="52">
        <v>24.846499999999999</v>
      </c>
      <c r="F63" s="52">
        <v>56.503700000000002</v>
      </c>
      <c r="G63" s="52">
        <v>152.22</v>
      </c>
    </row>
    <row r="64" spans="1:7">
      <c r="A64" t="s">
        <v>254</v>
      </c>
      <c r="B64" t="s">
        <v>255</v>
      </c>
      <c r="C64" t="s">
        <v>127</v>
      </c>
      <c r="D64" s="51" t="s">
        <v>41</v>
      </c>
      <c r="E64" s="52">
        <v>24.804200000000002</v>
      </c>
      <c r="F64" s="52">
        <v>56.553400000000003</v>
      </c>
      <c r="G64" s="52">
        <v>210.83</v>
      </c>
    </row>
    <row r="65" spans="1:7">
      <c r="A65" t="s">
        <v>256</v>
      </c>
      <c r="B65" t="s">
        <v>257</v>
      </c>
      <c r="C65" t="s">
        <v>127</v>
      </c>
      <c r="D65" s="51" t="s">
        <v>41</v>
      </c>
      <c r="E65" s="52">
        <v>25.167200000000001</v>
      </c>
      <c r="F65" s="52">
        <v>56.351599999999998</v>
      </c>
      <c r="G65" s="52">
        <v>270.70999999999998</v>
      </c>
    </row>
    <row r="66" spans="1:7">
      <c r="A66" t="s">
        <v>258</v>
      </c>
      <c r="B66" t="s">
        <v>259</v>
      </c>
      <c r="C66" t="s">
        <v>127</v>
      </c>
      <c r="D66" s="51" t="s">
        <v>41</v>
      </c>
      <c r="E66" s="52">
        <v>26.999500000000001</v>
      </c>
      <c r="F66" s="52">
        <v>57.387500000000003</v>
      </c>
      <c r="G66" s="52">
        <v>5.8</v>
      </c>
    </row>
    <row r="67" spans="1:7">
      <c r="A67" t="s">
        <v>260</v>
      </c>
      <c r="B67" t="s">
        <v>261</v>
      </c>
      <c r="C67" t="s">
        <v>127</v>
      </c>
      <c r="D67" s="51" t="s">
        <v>41</v>
      </c>
      <c r="E67" s="52">
        <v>26.406500000000001</v>
      </c>
      <c r="F67" s="52">
        <v>57.5077</v>
      </c>
      <c r="G67" s="52">
        <v>42.09</v>
      </c>
    </row>
    <row r="68" spans="1:7">
      <c r="A68" t="s">
        <v>262</v>
      </c>
      <c r="B68" t="s">
        <v>263</v>
      </c>
      <c r="C68" t="s">
        <v>127</v>
      </c>
      <c r="D68" s="51" t="s">
        <v>41</v>
      </c>
      <c r="E68" s="52">
        <v>26.415299999999998</v>
      </c>
      <c r="F68" s="52">
        <v>57.559199999999997</v>
      </c>
      <c r="G68" s="52">
        <v>302.27</v>
      </c>
    </row>
    <row r="69" spans="1:7">
      <c r="A69" t="s">
        <v>264</v>
      </c>
      <c r="B69" t="s">
        <v>265</v>
      </c>
      <c r="C69" t="s">
        <v>127</v>
      </c>
      <c r="D69" s="51" t="s">
        <v>41</v>
      </c>
      <c r="E69" s="52">
        <v>26.4391</v>
      </c>
      <c r="F69" s="52">
        <v>57.506300000000003</v>
      </c>
      <c r="G69" s="52">
        <v>535.89</v>
      </c>
    </row>
    <row r="70" spans="1:7">
      <c r="A70" t="s">
        <v>266</v>
      </c>
      <c r="B70" t="s">
        <v>267</v>
      </c>
      <c r="C70" t="s">
        <v>127</v>
      </c>
      <c r="D70" s="51" t="s">
        <v>41</v>
      </c>
      <c r="E70" s="52">
        <v>27.167200000000001</v>
      </c>
      <c r="F70" s="52">
        <v>57.396900000000002</v>
      </c>
      <c r="G70" s="52">
        <v>59.71</v>
      </c>
    </row>
    <row r="71" spans="1:7">
      <c r="A71" t="s">
        <v>268</v>
      </c>
      <c r="B71" t="s">
        <v>269</v>
      </c>
      <c r="C71" t="s">
        <v>127</v>
      </c>
      <c r="D71" s="51" t="s">
        <v>41</v>
      </c>
      <c r="E71" s="52">
        <v>27.5001</v>
      </c>
      <c r="F71" s="52">
        <v>57.277999999999999</v>
      </c>
      <c r="G71" s="52">
        <v>32.659999999999997</v>
      </c>
    </row>
    <row r="72" spans="1:7">
      <c r="A72" t="s">
        <v>270</v>
      </c>
      <c r="B72" t="s">
        <v>271</v>
      </c>
      <c r="C72" t="s">
        <v>127</v>
      </c>
      <c r="D72" s="51" t="s">
        <v>41</v>
      </c>
      <c r="E72" s="52">
        <v>26.562799999999999</v>
      </c>
      <c r="F72" s="52">
        <v>57.505600000000001</v>
      </c>
      <c r="G72" s="52">
        <v>344.75</v>
      </c>
    </row>
    <row r="73" spans="1:7">
      <c r="A73" t="s">
        <v>272</v>
      </c>
      <c r="B73" t="s">
        <v>273</v>
      </c>
      <c r="C73" t="s">
        <v>127</v>
      </c>
      <c r="D73" s="51" t="s">
        <v>41</v>
      </c>
      <c r="E73" s="52">
        <v>27.1568</v>
      </c>
      <c r="F73" s="52">
        <v>57.523099999999999</v>
      </c>
      <c r="G73" s="52">
        <v>122.15</v>
      </c>
    </row>
    <row r="74" spans="1:7">
      <c r="A74" t="s">
        <v>274</v>
      </c>
      <c r="B74" t="s">
        <v>275</v>
      </c>
      <c r="C74" t="s">
        <v>127</v>
      </c>
      <c r="D74" s="51" t="s">
        <v>40</v>
      </c>
      <c r="E74" s="52">
        <v>27.406099999999999</v>
      </c>
      <c r="F74" s="52">
        <v>57.015999999999998</v>
      </c>
      <c r="G74" s="52">
        <v>3229.23</v>
      </c>
    </row>
    <row r="75" spans="1:7">
      <c r="A75" t="s">
        <v>276</v>
      </c>
      <c r="B75" t="s">
        <v>277</v>
      </c>
      <c r="C75" t="s">
        <v>127</v>
      </c>
      <c r="D75" s="51" t="s">
        <v>41</v>
      </c>
      <c r="E75" s="52">
        <v>27.2254</v>
      </c>
      <c r="F75" s="52">
        <v>56.960099999999997</v>
      </c>
      <c r="G75" s="52">
        <v>52.39</v>
      </c>
    </row>
    <row r="76" spans="1:7">
      <c r="A76" t="s">
        <v>278</v>
      </c>
      <c r="B76" t="s">
        <v>279</v>
      </c>
      <c r="C76" t="s">
        <v>127</v>
      </c>
      <c r="D76" s="51" t="s">
        <v>41</v>
      </c>
      <c r="E76" s="52">
        <v>27.590699999999998</v>
      </c>
      <c r="F76" s="52">
        <v>57.268599999999999</v>
      </c>
      <c r="G76" s="52">
        <v>95.73</v>
      </c>
    </row>
    <row r="77" spans="1:7">
      <c r="A77" t="s">
        <v>280</v>
      </c>
      <c r="B77" t="s">
        <v>281</v>
      </c>
      <c r="C77" t="s">
        <v>127</v>
      </c>
      <c r="D77" s="51" t="s">
        <v>40</v>
      </c>
      <c r="E77" s="52">
        <v>27.443300000000001</v>
      </c>
      <c r="F77" s="52">
        <v>57.078800000000001</v>
      </c>
      <c r="G77" s="52">
        <v>3885.05</v>
      </c>
    </row>
    <row r="78" spans="1:7">
      <c r="A78" t="s">
        <v>282</v>
      </c>
      <c r="B78" t="s">
        <v>283</v>
      </c>
      <c r="C78" t="s">
        <v>127</v>
      </c>
      <c r="D78" s="51" t="s">
        <v>41</v>
      </c>
      <c r="E78" s="52">
        <v>24.560500000000001</v>
      </c>
      <c r="F78" s="52">
        <v>56.471299999999999</v>
      </c>
      <c r="G78" s="52">
        <v>328.52</v>
      </c>
    </row>
    <row r="79" spans="1:7">
      <c r="A79" t="s">
        <v>284</v>
      </c>
      <c r="B79" t="s">
        <v>285</v>
      </c>
      <c r="C79" t="s">
        <v>127</v>
      </c>
      <c r="D79" s="51" t="s">
        <v>41</v>
      </c>
      <c r="E79" s="52">
        <v>24.110900000000001</v>
      </c>
      <c r="F79" s="52">
        <v>56.283999999999999</v>
      </c>
      <c r="G79" s="52">
        <v>2.0099999999999998</v>
      </c>
    </row>
    <row r="80" spans="1:7">
      <c r="A80" t="s">
        <v>286</v>
      </c>
      <c r="B80" t="s">
        <v>287</v>
      </c>
      <c r="C80" t="s">
        <v>127</v>
      </c>
      <c r="D80" s="51" t="s">
        <v>41</v>
      </c>
      <c r="E80" s="52">
        <v>24.564299999999999</v>
      </c>
      <c r="F80" s="52">
        <v>56.651000000000003</v>
      </c>
      <c r="G80" s="52">
        <v>40.83</v>
      </c>
    </row>
    <row r="81" spans="1:7">
      <c r="A81" t="s">
        <v>288</v>
      </c>
      <c r="B81" t="s">
        <v>289</v>
      </c>
      <c r="C81" t="s">
        <v>127</v>
      </c>
      <c r="D81" s="51" t="s">
        <v>41</v>
      </c>
      <c r="E81" s="52">
        <v>25.605699999999999</v>
      </c>
      <c r="F81" s="52">
        <v>57.321100000000001</v>
      </c>
      <c r="G81" s="52">
        <v>21.64</v>
      </c>
    </row>
    <row r="82" spans="1:7">
      <c r="A82" t="s">
        <v>290</v>
      </c>
      <c r="B82" t="s">
        <v>291</v>
      </c>
      <c r="C82" t="s">
        <v>127</v>
      </c>
      <c r="D82" s="51" t="s">
        <v>41</v>
      </c>
      <c r="E82" s="52">
        <v>26.6447</v>
      </c>
      <c r="F82" s="52">
        <v>55.9923</v>
      </c>
      <c r="G82" s="52">
        <v>32.659999999999997</v>
      </c>
    </row>
    <row r="83" spans="1:7">
      <c r="A83" t="s">
        <v>292</v>
      </c>
      <c r="B83" t="s">
        <v>293</v>
      </c>
      <c r="C83" t="s">
        <v>127</v>
      </c>
      <c r="D83" s="51" t="s">
        <v>41</v>
      </c>
      <c r="E83" s="52">
        <v>25.857299999999999</v>
      </c>
      <c r="F83" s="52">
        <v>56.057000000000002</v>
      </c>
      <c r="G83" s="52">
        <v>872.46</v>
      </c>
    </row>
    <row r="84" spans="1:7">
      <c r="A84" t="s">
        <v>294</v>
      </c>
      <c r="B84" t="s">
        <v>295</v>
      </c>
      <c r="C84" t="s">
        <v>127</v>
      </c>
      <c r="D84" s="51" t="s">
        <v>41</v>
      </c>
      <c r="E84" s="52">
        <v>26.311599999999999</v>
      </c>
      <c r="F84" s="52">
        <v>55.93</v>
      </c>
      <c r="G84" s="52">
        <v>198.98</v>
      </c>
    </row>
    <row r="85" spans="1:7">
      <c r="A85" t="s">
        <v>296</v>
      </c>
      <c r="B85" t="s">
        <v>297</v>
      </c>
      <c r="C85" t="s">
        <v>127</v>
      </c>
      <c r="D85" s="51" t="s">
        <v>40</v>
      </c>
      <c r="E85" s="52">
        <v>22.907</v>
      </c>
      <c r="F85" s="52">
        <v>56.534100000000002</v>
      </c>
      <c r="G85" s="52">
        <v>874.46</v>
      </c>
    </row>
    <row r="86" spans="1:7">
      <c r="A86" t="s">
        <v>298</v>
      </c>
      <c r="B86" t="s">
        <v>299</v>
      </c>
      <c r="C86" t="s">
        <v>127</v>
      </c>
      <c r="D86" s="51" t="s">
        <v>41</v>
      </c>
      <c r="E86" s="52">
        <v>26.192599999999999</v>
      </c>
      <c r="F86" s="52">
        <v>57.276600000000002</v>
      </c>
      <c r="G86" s="52">
        <v>149.72</v>
      </c>
    </row>
    <row r="87" spans="1:7">
      <c r="A87" t="s">
        <v>300</v>
      </c>
      <c r="B87" t="s">
        <v>301</v>
      </c>
      <c r="C87" t="s">
        <v>127</v>
      </c>
      <c r="D87" s="51" t="s">
        <v>41</v>
      </c>
      <c r="E87" s="52">
        <v>23.976199999999999</v>
      </c>
      <c r="F87" s="52">
        <v>56.685600000000001</v>
      </c>
      <c r="G87" s="52">
        <v>206.06</v>
      </c>
    </row>
    <row r="88" spans="1:7">
      <c r="A88" t="s">
        <v>302</v>
      </c>
      <c r="B88" t="s">
        <v>303</v>
      </c>
      <c r="C88" t="s">
        <v>127</v>
      </c>
      <c r="D88" s="51" t="s">
        <v>41</v>
      </c>
      <c r="E88" s="52">
        <v>25.572099999999999</v>
      </c>
      <c r="F88" s="52">
        <v>56.157400000000003</v>
      </c>
      <c r="G88" s="52">
        <v>375.87</v>
      </c>
    </row>
    <row r="89" spans="1:7">
      <c r="A89" t="s">
        <v>304</v>
      </c>
      <c r="B89" t="s">
        <v>305</v>
      </c>
      <c r="C89" t="s">
        <v>127</v>
      </c>
      <c r="D89" s="51" t="s">
        <v>41</v>
      </c>
      <c r="E89" s="52">
        <v>25.6523</v>
      </c>
      <c r="F89" s="52">
        <v>56.278500000000001</v>
      </c>
      <c r="G89" s="52">
        <v>698.46</v>
      </c>
    </row>
    <row r="90" spans="1:7">
      <c r="A90" t="s">
        <v>306</v>
      </c>
      <c r="B90" t="s">
        <v>307</v>
      </c>
      <c r="C90" t="s">
        <v>127</v>
      </c>
      <c r="D90" s="51" t="s">
        <v>41</v>
      </c>
      <c r="E90" s="52">
        <v>25.7256</v>
      </c>
      <c r="F90" s="52">
        <v>56.304900000000004</v>
      </c>
      <c r="G90" s="52">
        <v>1283.21</v>
      </c>
    </row>
    <row r="91" spans="1:7">
      <c r="A91" t="s">
        <v>308</v>
      </c>
      <c r="B91" t="s">
        <v>309</v>
      </c>
      <c r="C91" t="s">
        <v>127</v>
      </c>
      <c r="D91" s="51" t="s">
        <v>41</v>
      </c>
      <c r="E91" s="52">
        <v>25.768899999999999</v>
      </c>
      <c r="F91" s="52">
        <v>56.350099999999998</v>
      </c>
      <c r="G91" s="52">
        <v>201.96</v>
      </c>
    </row>
    <row r="92" spans="1:7">
      <c r="A92" t="s">
        <v>310</v>
      </c>
      <c r="B92" t="s">
        <v>311</v>
      </c>
      <c r="C92" t="s">
        <v>127</v>
      </c>
      <c r="D92" s="51" t="s">
        <v>41</v>
      </c>
      <c r="E92" s="52">
        <v>25.836500000000001</v>
      </c>
      <c r="F92" s="52">
        <v>56.358699999999999</v>
      </c>
      <c r="G92" s="52">
        <v>307.23</v>
      </c>
    </row>
    <row r="93" spans="1:7">
      <c r="A93" t="s">
        <v>312</v>
      </c>
      <c r="B93" t="s">
        <v>313</v>
      </c>
      <c r="C93" t="s">
        <v>127</v>
      </c>
      <c r="D93" s="51" t="s">
        <v>41</v>
      </c>
      <c r="E93" s="52">
        <v>25.930800000000001</v>
      </c>
      <c r="F93" s="52">
        <v>56.350999999999999</v>
      </c>
      <c r="G93" s="52">
        <v>229.47</v>
      </c>
    </row>
    <row r="94" spans="1:7">
      <c r="A94" t="s">
        <v>314</v>
      </c>
      <c r="B94" t="s">
        <v>315</v>
      </c>
      <c r="C94" t="s">
        <v>127</v>
      </c>
      <c r="D94" s="51" t="s">
        <v>41</v>
      </c>
      <c r="E94" s="52">
        <v>25.9955</v>
      </c>
      <c r="F94" s="52">
        <v>56.366100000000003</v>
      </c>
      <c r="G94" s="52">
        <v>92.65</v>
      </c>
    </row>
    <row r="95" spans="1:7">
      <c r="A95" t="s">
        <v>316</v>
      </c>
      <c r="B95" t="s">
        <v>317</v>
      </c>
      <c r="C95" t="s">
        <v>127</v>
      </c>
      <c r="D95" s="51" t="s">
        <v>41</v>
      </c>
      <c r="E95" s="52">
        <v>25.978300000000001</v>
      </c>
      <c r="F95" s="52">
        <v>56.244900000000001</v>
      </c>
      <c r="G95" s="52">
        <v>1250.3800000000001</v>
      </c>
    </row>
    <row r="96" spans="1:7">
      <c r="A96" t="s">
        <v>318</v>
      </c>
      <c r="B96" t="s">
        <v>319</v>
      </c>
      <c r="C96" t="s">
        <v>127</v>
      </c>
      <c r="D96" s="51" t="s">
        <v>41</v>
      </c>
      <c r="E96" s="52">
        <v>25.701599999999999</v>
      </c>
      <c r="F96" s="52">
        <v>56.366100000000003</v>
      </c>
      <c r="G96" s="52">
        <v>1056.42</v>
      </c>
    </row>
    <row r="97" spans="1:7">
      <c r="A97" t="s">
        <v>320</v>
      </c>
      <c r="B97" t="s">
        <v>321</v>
      </c>
      <c r="C97" t="s">
        <v>127</v>
      </c>
      <c r="D97" s="51" t="s">
        <v>41</v>
      </c>
      <c r="E97" s="52">
        <v>25.613099999999999</v>
      </c>
      <c r="F97" s="52">
        <v>56.397100000000002</v>
      </c>
      <c r="G97" s="52">
        <v>634.09</v>
      </c>
    </row>
    <row r="98" spans="1:7">
      <c r="A98" t="s">
        <v>322</v>
      </c>
      <c r="B98" t="s">
        <v>323</v>
      </c>
      <c r="C98" t="s">
        <v>127</v>
      </c>
      <c r="D98" s="51" t="s">
        <v>40</v>
      </c>
      <c r="E98" s="52">
        <v>25.721900000000002</v>
      </c>
      <c r="F98" s="52">
        <v>56.456600000000002</v>
      </c>
      <c r="G98" s="52">
        <v>649.21</v>
      </c>
    </row>
    <row r="99" spans="1:7">
      <c r="A99" t="s">
        <v>324</v>
      </c>
      <c r="B99" t="s">
        <v>325</v>
      </c>
      <c r="C99" t="s">
        <v>127</v>
      </c>
      <c r="D99" s="51" t="s">
        <v>40</v>
      </c>
      <c r="E99" s="52">
        <v>25.646599999999999</v>
      </c>
      <c r="F99" s="52">
        <v>56.467300000000002</v>
      </c>
      <c r="G99" s="52">
        <v>1011.87</v>
      </c>
    </row>
    <row r="100" spans="1:7">
      <c r="A100" t="s">
        <v>326</v>
      </c>
      <c r="B100" t="s">
        <v>327</v>
      </c>
      <c r="C100" t="s">
        <v>127</v>
      </c>
      <c r="D100" s="51" t="s">
        <v>41</v>
      </c>
      <c r="E100" s="52">
        <v>25.693899999999999</v>
      </c>
      <c r="F100" s="52">
        <v>56.387799999999999</v>
      </c>
      <c r="G100" s="52">
        <v>160.69999999999999</v>
      </c>
    </row>
    <row r="101" spans="1:7">
      <c r="A101" t="s">
        <v>328</v>
      </c>
      <c r="B101" t="s">
        <v>329</v>
      </c>
      <c r="C101" t="s">
        <v>127</v>
      </c>
      <c r="D101" s="51" t="s">
        <v>41</v>
      </c>
      <c r="E101" s="52">
        <v>27.120799999999999</v>
      </c>
      <c r="F101" s="52">
        <v>56.083300000000001</v>
      </c>
      <c r="G101" s="52">
        <v>54.15</v>
      </c>
    </row>
    <row r="102" spans="1:7">
      <c r="A102" t="s">
        <v>330</v>
      </c>
      <c r="B102" t="s">
        <v>331</v>
      </c>
      <c r="C102" t="s">
        <v>127</v>
      </c>
      <c r="D102" s="51" t="s">
        <v>40</v>
      </c>
      <c r="E102" s="52">
        <v>21.915500000000002</v>
      </c>
      <c r="F102" s="52">
        <v>57.040399999999998</v>
      </c>
      <c r="G102" s="52">
        <v>2505.71</v>
      </c>
    </row>
    <row r="103" spans="1:7">
      <c r="A103" t="s">
        <v>332</v>
      </c>
      <c r="B103" t="s">
        <v>333</v>
      </c>
      <c r="C103" t="s">
        <v>127</v>
      </c>
      <c r="D103" s="51" t="s">
        <v>41</v>
      </c>
      <c r="E103" s="52">
        <v>21.962199999999999</v>
      </c>
      <c r="F103" s="52">
        <v>56.557099999999998</v>
      </c>
      <c r="G103" s="52">
        <v>1459.47</v>
      </c>
    </row>
    <row r="104" spans="1:7">
      <c r="A104" t="s">
        <v>334</v>
      </c>
      <c r="B104" t="s">
        <v>335</v>
      </c>
      <c r="C104" t="s">
        <v>127</v>
      </c>
      <c r="D104" s="51" t="s">
        <v>41</v>
      </c>
      <c r="E104" s="52">
        <v>21.331499999999998</v>
      </c>
      <c r="F104" s="52">
        <v>56.515500000000003</v>
      </c>
      <c r="G104" s="52">
        <v>105.32</v>
      </c>
    </row>
    <row r="105" spans="1:7">
      <c r="A105" t="s">
        <v>336</v>
      </c>
      <c r="B105" t="s">
        <v>337</v>
      </c>
      <c r="C105" t="s">
        <v>127</v>
      </c>
      <c r="D105" s="51" t="s">
        <v>40</v>
      </c>
      <c r="E105" s="52">
        <v>21.344999999999999</v>
      </c>
      <c r="F105" s="52">
        <v>56.412599999999998</v>
      </c>
      <c r="G105" s="52">
        <v>584.96</v>
      </c>
    </row>
    <row r="106" spans="1:7">
      <c r="A106" t="s">
        <v>338</v>
      </c>
      <c r="B106" t="s">
        <v>339</v>
      </c>
      <c r="C106" t="s">
        <v>127</v>
      </c>
      <c r="D106" s="51" t="s">
        <v>41</v>
      </c>
      <c r="E106" s="52">
        <v>21.130600000000001</v>
      </c>
      <c r="F106" s="52">
        <v>56.627099999999999</v>
      </c>
      <c r="G106" s="52">
        <v>89.68</v>
      </c>
    </row>
    <row r="107" spans="1:7">
      <c r="A107" t="s">
        <v>340</v>
      </c>
      <c r="B107" t="s">
        <v>341</v>
      </c>
      <c r="C107" t="s">
        <v>127</v>
      </c>
      <c r="D107" s="51" t="s">
        <v>41</v>
      </c>
      <c r="E107" s="52">
        <v>21.1953</v>
      </c>
      <c r="F107" s="52">
        <v>56.299700000000001</v>
      </c>
      <c r="G107" s="52">
        <v>104.74</v>
      </c>
    </row>
    <row r="108" spans="1:7">
      <c r="A108" t="s">
        <v>342</v>
      </c>
      <c r="B108" t="s">
        <v>343</v>
      </c>
      <c r="C108" t="s">
        <v>127</v>
      </c>
      <c r="D108" s="51" t="s">
        <v>40</v>
      </c>
      <c r="E108" s="52">
        <v>21.055</v>
      </c>
      <c r="F108" s="52">
        <v>56.452800000000003</v>
      </c>
      <c r="G108" s="52">
        <v>4642.33</v>
      </c>
    </row>
    <row r="109" spans="1:7">
      <c r="A109" t="s">
        <v>344</v>
      </c>
      <c r="B109" t="s">
        <v>345</v>
      </c>
      <c r="C109" t="s">
        <v>127</v>
      </c>
      <c r="D109" s="51" t="s">
        <v>41</v>
      </c>
      <c r="E109" s="52">
        <v>21.1374</v>
      </c>
      <c r="F109" s="52">
        <v>56.233400000000003</v>
      </c>
      <c r="G109" s="52">
        <v>201.56</v>
      </c>
    </row>
    <row r="110" spans="1:7">
      <c r="A110" t="s">
        <v>346</v>
      </c>
      <c r="B110" t="s">
        <v>347</v>
      </c>
      <c r="C110" t="s">
        <v>127</v>
      </c>
      <c r="D110" s="51" t="s">
        <v>40</v>
      </c>
      <c r="E110" s="52">
        <v>21.128699999999998</v>
      </c>
      <c r="F110" s="52">
        <v>56.791499999999999</v>
      </c>
      <c r="G110" s="52">
        <v>2378.73</v>
      </c>
    </row>
    <row r="111" spans="1:7">
      <c r="A111" t="s">
        <v>348</v>
      </c>
      <c r="B111" t="s">
        <v>349</v>
      </c>
      <c r="C111" t="s">
        <v>127</v>
      </c>
      <c r="D111" s="51" t="s">
        <v>40</v>
      </c>
      <c r="E111" s="52">
        <v>21.386800000000001</v>
      </c>
      <c r="F111" s="52">
        <v>56.260399999999997</v>
      </c>
      <c r="G111" s="52">
        <v>1800.99</v>
      </c>
    </row>
    <row r="112" spans="1:7">
      <c r="A112" t="s">
        <v>350</v>
      </c>
      <c r="B112" t="s">
        <v>351</v>
      </c>
      <c r="C112" t="s">
        <v>127</v>
      </c>
      <c r="D112" s="51" t="s">
        <v>41</v>
      </c>
      <c r="E112" s="52">
        <v>24.7879</v>
      </c>
      <c r="F112" s="52">
        <v>57.4649</v>
      </c>
      <c r="G112" s="52">
        <v>347.69</v>
      </c>
    </row>
    <row r="113" spans="1:7">
      <c r="A113" t="s">
        <v>352</v>
      </c>
      <c r="B113" t="s">
        <v>353</v>
      </c>
      <c r="C113" t="s">
        <v>127</v>
      </c>
      <c r="D113" s="51" t="s">
        <v>41</v>
      </c>
      <c r="E113" s="52">
        <v>24.6999</v>
      </c>
      <c r="F113" s="52">
        <v>57.537300000000002</v>
      </c>
      <c r="G113" s="52">
        <v>169.86</v>
      </c>
    </row>
    <row r="114" spans="1:7">
      <c r="A114" t="s">
        <v>354</v>
      </c>
      <c r="B114" t="s">
        <v>355</v>
      </c>
      <c r="C114" t="s">
        <v>127</v>
      </c>
      <c r="D114" s="51" t="s">
        <v>41</v>
      </c>
      <c r="E114" s="52">
        <v>24.393799999999999</v>
      </c>
      <c r="F114" s="52">
        <v>57.514699999999998</v>
      </c>
      <c r="G114" s="52">
        <v>1518.11</v>
      </c>
    </row>
    <row r="115" spans="1:7">
      <c r="A115" t="s">
        <v>356</v>
      </c>
      <c r="B115" t="s">
        <v>357</v>
      </c>
      <c r="C115" t="s">
        <v>127</v>
      </c>
      <c r="D115" s="51" t="s">
        <v>41</v>
      </c>
      <c r="E115" s="52">
        <v>24.579000000000001</v>
      </c>
      <c r="F115" s="52">
        <v>57.494100000000003</v>
      </c>
      <c r="G115" s="52">
        <v>351.55</v>
      </c>
    </row>
    <row r="116" spans="1:7">
      <c r="A116" t="s">
        <v>358</v>
      </c>
      <c r="B116" t="s">
        <v>359</v>
      </c>
      <c r="C116" t="s">
        <v>127</v>
      </c>
      <c r="D116" s="51" t="s">
        <v>40</v>
      </c>
      <c r="E116" s="52">
        <v>24.337800000000001</v>
      </c>
      <c r="F116" s="52">
        <v>57.816800000000001</v>
      </c>
      <c r="G116" s="52">
        <v>290.47000000000003</v>
      </c>
    </row>
    <row r="117" spans="1:7">
      <c r="A117" t="s">
        <v>360</v>
      </c>
      <c r="B117" t="s">
        <v>361</v>
      </c>
      <c r="C117" t="s">
        <v>127</v>
      </c>
      <c r="D117" s="51" t="s">
        <v>41</v>
      </c>
      <c r="E117" s="52">
        <v>24.871099999999998</v>
      </c>
      <c r="F117" s="52">
        <v>57.866199999999999</v>
      </c>
      <c r="G117" s="52">
        <v>488.87</v>
      </c>
    </row>
    <row r="118" spans="1:7">
      <c r="A118" t="s">
        <v>362</v>
      </c>
      <c r="B118" t="s">
        <v>363</v>
      </c>
      <c r="C118" t="s">
        <v>127</v>
      </c>
      <c r="D118" s="51" t="s">
        <v>41</v>
      </c>
      <c r="E118" s="52">
        <v>24.656099999999999</v>
      </c>
      <c r="F118" s="52">
        <v>57.820700000000002</v>
      </c>
      <c r="G118" s="52">
        <v>1024.3800000000001</v>
      </c>
    </row>
    <row r="119" spans="1:7">
      <c r="A119" t="s">
        <v>364</v>
      </c>
      <c r="B119" t="s">
        <v>365</v>
      </c>
      <c r="C119" t="s">
        <v>127</v>
      </c>
      <c r="D119" s="51" t="s">
        <v>41</v>
      </c>
      <c r="E119" s="52">
        <v>24.630400000000002</v>
      </c>
      <c r="F119" s="52">
        <v>57.7393</v>
      </c>
      <c r="G119" s="52">
        <v>1029.82</v>
      </c>
    </row>
    <row r="120" spans="1:7">
      <c r="A120" t="s">
        <v>366</v>
      </c>
      <c r="B120" t="s">
        <v>367</v>
      </c>
      <c r="C120" t="s">
        <v>127</v>
      </c>
      <c r="D120" s="51" t="s">
        <v>41</v>
      </c>
      <c r="E120" s="52">
        <v>24.766100000000002</v>
      </c>
      <c r="F120" s="52">
        <v>57.517699999999998</v>
      </c>
      <c r="G120" s="52">
        <v>65.790000000000006</v>
      </c>
    </row>
    <row r="121" spans="1:7">
      <c r="A121" t="s">
        <v>368</v>
      </c>
      <c r="B121" t="s">
        <v>369</v>
      </c>
      <c r="C121" t="s">
        <v>127</v>
      </c>
      <c r="D121" s="51" t="s">
        <v>41</v>
      </c>
      <c r="E121" s="52">
        <v>27.971299999999999</v>
      </c>
      <c r="F121" s="52">
        <v>56.243000000000002</v>
      </c>
      <c r="G121" s="52">
        <v>330.94</v>
      </c>
    </row>
    <row r="122" spans="1:7">
      <c r="A122" t="s">
        <v>370</v>
      </c>
      <c r="B122" t="s">
        <v>371</v>
      </c>
      <c r="C122" t="s">
        <v>127</v>
      </c>
      <c r="D122" s="51" t="s">
        <v>40</v>
      </c>
      <c r="E122" s="52">
        <v>27.988399999999999</v>
      </c>
      <c r="F122" s="52">
        <v>56.629100000000001</v>
      </c>
      <c r="G122" s="52">
        <v>3344.6</v>
      </c>
    </row>
    <row r="123" spans="1:7">
      <c r="A123" t="s">
        <v>372</v>
      </c>
      <c r="B123" t="s">
        <v>373</v>
      </c>
      <c r="C123" t="s">
        <v>127</v>
      </c>
      <c r="D123" s="51" t="s">
        <v>40</v>
      </c>
      <c r="E123" s="52">
        <v>28.063800000000001</v>
      </c>
      <c r="F123" s="52">
        <v>56.5715</v>
      </c>
      <c r="G123" s="52">
        <v>2012.65</v>
      </c>
    </row>
    <row r="124" spans="1:7">
      <c r="A124" t="s">
        <v>374</v>
      </c>
      <c r="B124" t="s">
        <v>375</v>
      </c>
      <c r="C124" t="s">
        <v>127</v>
      </c>
      <c r="D124" s="51" t="s">
        <v>40</v>
      </c>
      <c r="E124" s="52">
        <v>27.772200000000002</v>
      </c>
      <c r="F124" s="52">
        <v>56.470500000000001</v>
      </c>
      <c r="G124" s="52">
        <v>609.75</v>
      </c>
    </row>
    <row r="125" spans="1:7">
      <c r="A125" t="s">
        <v>376</v>
      </c>
      <c r="B125" t="s">
        <v>377</v>
      </c>
      <c r="C125" t="s">
        <v>127</v>
      </c>
      <c r="D125" s="51" t="s">
        <v>41</v>
      </c>
      <c r="E125" s="52">
        <v>28.128499999999999</v>
      </c>
      <c r="F125" s="52">
        <v>56.187399999999997</v>
      </c>
      <c r="G125" s="52">
        <v>245.42</v>
      </c>
    </row>
    <row r="126" spans="1:7">
      <c r="A126" t="s">
        <v>378</v>
      </c>
      <c r="B126" t="s">
        <v>379</v>
      </c>
      <c r="C126" t="s">
        <v>127</v>
      </c>
      <c r="D126" s="51" t="s">
        <v>41</v>
      </c>
      <c r="E126" s="52">
        <v>27.665800000000001</v>
      </c>
      <c r="F126" s="52">
        <v>56.575099999999999</v>
      </c>
      <c r="G126" s="52">
        <v>114.21</v>
      </c>
    </row>
    <row r="127" spans="1:7">
      <c r="A127" t="s">
        <v>380</v>
      </c>
      <c r="B127" t="s">
        <v>381</v>
      </c>
      <c r="C127" t="s">
        <v>127</v>
      </c>
      <c r="D127" s="51" t="s">
        <v>41</v>
      </c>
      <c r="E127" s="52">
        <v>27.682400000000001</v>
      </c>
      <c r="F127" s="52">
        <v>56.557699999999997</v>
      </c>
      <c r="G127" s="52">
        <v>4.04</v>
      </c>
    </row>
    <row r="128" spans="1:7">
      <c r="A128" t="s">
        <v>382</v>
      </c>
      <c r="B128" t="s">
        <v>383</v>
      </c>
      <c r="C128" t="s">
        <v>127</v>
      </c>
      <c r="D128" s="51" t="s">
        <v>41</v>
      </c>
      <c r="E128" s="52">
        <v>26.184100000000001</v>
      </c>
      <c r="F128" s="52">
        <v>56.961199999999998</v>
      </c>
      <c r="G128" s="52">
        <v>60.51</v>
      </c>
    </row>
    <row r="129" spans="1:7">
      <c r="A129" t="s">
        <v>384</v>
      </c>
      <c r="B129" t="s">
        <v>385</v>
      </c>
      <c r="C129" t="s">
        <v>127</v>
      </c>
      <c r="D129" s="51" t="s">
        <v>41</v>
      </c>
      <c r="E129" s="52">
        <v>26.6312</v>
      </c>
      <c r="F129" s="52">
        <v>56.708500000000001</v>
      </c>
      <c r="G129" s="52">
        <v>58.28</v>
      </c>
    </row>
    <row r="130" spans="1:7">
      <c r="A130" t="s">
        <v>386</v>
      </c>
      <c r="B130" t="s">
        <v>387</v>
      </c>
      <c r="C130" t="s">
        <v>127</v>
      </c>
      <c r="D130" s="51" t="s">
        <v>41</v>
      </c>
      <c r="E130" s="52">
        <v>25.761199999999999</v>
      </c>
      <c r="F130" s="52">
        <v>56.946300000000001</v>
      </c>
      <c r="G130" s="52">
        <v>352.73</v>
      </c>
    </row>
    <row r="131" spans="1:7">
      <c r="A131" t="s">
        <v>388</v>
      </c>
      <c r="B131" t="s">
        <v>389</v>
      </c>
      <c r="C131" t="s">
        <v>127</v>
      </c>
      <c r="D131" s="51" t="s">
        <v>41</v>
      </c>
      <c r="E131" s="52">
        <v>26.574200000000001</v>
      </c>
      <c r="F131" s="52">
        <v>56.7134</v>
      </c>
      <c r="G131" s="52">
        <v>195.49</v>
      </c>
    </row>
    <row r="132" spans="1:7">
      <c r="A132" t="s">
        <v>390</v>
      </c>
      <c r="B132" t="s">
        <v>391</v>
      </c>
      <c r="C132" t="s">
        <v>127</v>
      </c>
      <c r="D132" s="51" t="s">
        <v>41</v>
      </c>
      <c r="E132" s="52">
        <v>27.032499999999999</v>
      </c>
      <c r="F132" s="52">
        <v>56.195</v>
      </c>
      <c r="G132" s="52">
        <v>45.12</v>
      </c>
    </row>
    <row r="133" spans="1:7">
      <c r="A133" t="s">
        <v>392</v>
      </c>
      <c r="B133" t="s">
        <v>393</v>
      </c>
      <c r="C133" t="s">
        <v>127</v>
      </c>
      <c r="D133" s="51" t="s">
        <v>40</v>
      </c>
      <c r="E133" s="52">
        <v>26.5565</v>
      </c>
      <c r="F133" s="52">
        <v>56.497199999999999</v>
      </c>
      <c r="G133" s="52">
        <v>5683.26</v>
      </c>
    </row>
    <row r="134" spans="1:7">
      <c r="A134" t="s">
        <v>394</v>
      </c>
      <c r="B134" t="s">
        <v>395</v>
      </c>
      <c r="C134" t="s">
        <v>127</v>
      </c>
      <c r="D134" s="51" t="s">
        <v>40</v>
      </c>
      <c r="E134" s="52">
        <v>26.496500000000001</v>
      </c>
      <c r="F134" s="52">
        <v>56.2639</v>
      </c>
      <c r="G134" s="52">
        <v>1575.46</v>
      </c>
    </row>
    <row r="135" spans="1:7">
      <c r="A135" t="s">
        <v>396</v>
      </c>
      <c r="B135" t="s">
        <v>397</v>
      </c>
      <c r="C135" t="s">
        <v>127</v>
      </c>
      <c r="D135" s="51" t="s">
        <v>41</v>
      </c>
      <c r="E135" s="52">
        <v>27.571999999999999</v>
      </c>
      <c r="F135" s="52">
        <v>56.561999999999998</v>
      </c>
      <c r="G135" s="52">
        <v>1.93</v>
      </c>
    </row>
    <row r="136" spans="1:7">
      <c r="A136" t="s">
        <v>398</v>
      </c>
      <c r="B136" t="s">
        <v>399</v>
      </c>
      <c r="C136" t="s">
        <v>127</v>
      </c>
      <c r="D136" s="51" t="s">
        <v>41</v>
      </c>
      <c r="E136" s="52">
        <v>24.7988</v>
      </c>
      <c r="F136" s="52">
        <v>57.101399999999998</v>
      </c>
      <c r="G136" s="52">
        <v>27.42</v>
      </c>
    </row>
    <row r="137" spans="1:7">
      <c r="A137" t="s">
        <v>400</v>
      </c>
      <c r="B137" t="s">
        <v>401</v>
      </c>
      <c r="C137" t="s">
        <v>127</v>
      </c>
      <c r="D137" s="51" t="s">
        <v>41</v>
      </c>
      <c r="E137" s="52">
        <v>24.306000000000001</v>
      </c>
      <c r="F137" s="52">
        <v>57.040700000000001</v>
      </c>
      <c r="G137" s="52">
        <v>18.11</v>
      </c>
    </row>
    <row r="138" spans="1:7">
      <c r="A138" t="s">
        <v>402</v>
      </c>
      <c r="B138" t="s">
        <v>403</v>
      </c>
      <c r="C138" t="s">
        <v>127</v>
      </c>
      <c r="D138" s="51" t="s">
        <v>40</v>
      </c>
      <c r="E138" s="52">
        <v>23.7301</v>
      </c>
      <c r="F138" s="52">
        <v>56.917200000000001</v>
      </c>
      <c r="G138" s="52">
        <v>2988.15</v>
      </c>
    </row>
    <row r="139" spans="1:7">
      <c r="A139" t="s">
        <v>404</v>
      </c>
      <c r="B139" t="s">
        <v>405</v>
      </c>
      <c r="C139" t="s">
        <v>127</v>
      </c>
      <c r="D139" s="51" t="s">
        <v>41</v>
      </c>
      <c r="E139" s="52">
        <v>24.7425</v>
      </c>
      <c r="F139" s="52">
        <v>56.9285</v>
      </c>
      <c r="G139" s="52">
        <v>1936.5</v>
      </c>
    </row>
    <row r="140" spans="1:7">
      <c r="A140" t="s">
        <v>406</v>
      </c>
      <c r="B140" t="s">
        <v>407</v>
      </c>
      <c r="C140" t="s">
        <v>127</v>
      </c>
      <c r="D140" s="51" t="s">
        <v>41</v>
      </c>
      <c r="E140" s="52">
        <v>22.567299999999999</v>
      </c>
      <c r="F140" s="52">
        <v>56.651499999999999</v>
      </c>
      <c r="G140" s="52">
        <v>14.89</v>
      </c>
    </row>
    <row r="141" spans="1:7">
      <c r="A141" t="s">
        <v>408</v>
      </c>
      <c r="B141" t="s">
        <v>409</v>
      </c>
      <c r="C141" t="s">
        <v>127</v>
      </c>
      <c r="D141" s="51" t="s">
        <v>41</v>
      </c>
      <c r="E141" s="52">
        <v>22.7089</v>
      </c>
      <c r="F141" s="52">
        <v>56.789299999999997</v>
      </c>
      <c r="G141" s="52">
        <v>6.23</v>
      </c>
    </row>
    <row r="142" spans="1:7">
      <c r="A142" t="s">
        <v>410</v>
      </c>
      <c r="B142" t="s">
        <v>411</v>
      </c>
      <c r="C142" t="s">
        <v>127</v>
      </c>
      <c r="D142" s="51" t="s">
        <v>41</v>
      </c>
      <c r="E142" s="52">
        <v>22.4541</v>
      </c>
      <c r="F142" s="52">
        <v>57.567999999999998</v>
      </c>
      <c r="G142" s="52">
        <v>14.54</v>
      </c>
    </row>
    <row r="143" spans="1:7">
      <c r="A143" t="s">
        <v>412</v>
      </c>
      <c r="B143" t="s">
        <v>413</v>
      </c>
      <c r="C143" t="s">
        <v>127</v>
      </c>
      <c r="D143" s="51" t="s">
        <v>41</v>
      </c>
      <c r="E143" s="52">
        <v>22.3398</v>
      </c>
      <c r="F143" s="52">
        <v>57.626300000000001</v>
      </c>
      <c r="G143" s="52">
        <v>4</v>
      </c>
    </row>
    <row r="144" spans="1:7">
      <c r="A144" t="s">
        <v>414</v>
      </c>
      <c r="B144" t="s">
        <v>415</v>
      </c>
      <c r="C144" t="s">
        <v>127</v>
      </c>
      <c r="D144" s="51" t="s">
        <v>40</v>
      </c>
      <c r="E144" s="52">
        <v>22.501300000000001</v>
      </c>
      <c r="F144" s="52">
        <v>57.539499999999997</v>
      </c>
      <c r="G144" s="52">
        <v>1120.57</v>
      </c>
    </row>
    <row r="145" spans="1:7">
      <c r="A145" t="s">
        <v>416</v>
      </c>
      <c r="B145" t="s">
        <v>417</v>
      </c>
      <c r="C145" t="s">
        <v>127</v>
      </c>
      <c r="D145" s="51" t="s">
        <v>40</v>
      </c>
      <c r="E145" s="52">
        <v>22.233499999999999</v>
      </c>
      <c r="F145" s="52">
        <v>57.413899999999998</v>
      </c>
      <c r="G145" s="52">
        <v>2201.9899999999998</v>
      </c>
    </row>
    <row r="146" spans="1:7">
      <c r="A146" t="s">
        <v>418</v>
      </c>
      <c r="B146" t="s">
        <v>419</v>
      </c>
      <c r="C146" t="s">
        <v>127</v>
      </c>
      <c r="D146" s="51" t="s">
        <v>41</v>
      </c>
      <c r="E146" s="52">
        <v>22.6858</v>
      </c>
      <c r="F146" s="52">
        <v>57.400700000000001</v>
      </c>
      <c r="G146" s="52">
        <v>461.94</v>
      </c>
    </row>
    <row r="147" spans="1:7">
      <c r="A147" t="s">
        <v>420</v>
      </c>
      <c r="B147" t="s">
        <v>421</v>
      </c>
      <c r="C147" t="s">
        <v>127</v>
      </c>
      <c r="D147" s="51" t="s">
        <v>41</v>
      </c>
      <c r="E147" s="52">
        <v>23.25</v>
      </c>
      <c r="F147" s="52">
        <v>57.096200000000003</v>
      </c>
      <c r="G147" s="52">
        <v>59.9</v>
      </c>
    </row>
    <row r="148" spans="1:7">
      <c r="A148" t="s">
        <v>422</v>
      </c>
      <c r="B148" t="s">
        <v>423</v>
      </c>
      <c r="C148" t="s">
        <v>127</v>
      </c>
      <c r="D148" s="51" t="s">
        <v>41</v>
      </c>
      <c r="E148" s="52">
        <v>23.174800000000001</v>
      </c>
      <c r="F148" s="52">
        <v>56.7376</v>
      </c>
      <c r="G148" s="52">
        <v>350.97</v>
      </c>
    </row>
    <row r="149" spans="1:7">
      <c r="A149" t="s">
        <v>424</v>
      </c>
      <c r="B149" t="s">
        <v>425</v>
      </c>
      <c r="C149" t="s">
        <v>127</v>
      </c>
      <c r="D149" s="51" t="s">
        <v>41</v>
      </c>
      <c r="E149" s="52">
        <v>25.695399999999999</v>
      </c>
      <c r="F149" s="52">
        <v>57.821599999999997</v>
      </c>
      <c r="G149" s="52">
        <v>309.22000000000003</v>
      </c>
    </row>
    <row r="150" spans="1:7">
      <c r="A150" t="s">
        <v>426</v>
      </c>
      <c r="B150" t="s">
        <v>427</v>
      </c>
      <c r="C150" t="s">
        <v>127</v>
      </c>
      <c r="D150" s="51" t="s">
        <v>41</v>
      </c>
      <c r="E150" s="52">
        <v>26.1998</v>
      </c>
      <c r="F150" s="52">
        <v>57.602600000000002</v>
      </c>
      <c r="G150" s="52">
        <v>30.12</v>
      </c>
    </row>
    <row r="151" spans="1:7">
      <c r="A151" t="s">
        <v>428</v>
      </c>
      <c r="B151" t="s">
        <v>429</v>
      </c>
      <c r="C151" t="s">
        <v>127</v>
      </c>
      <c r="D151" s="51" t="s">
        <v>41</v>
      </c>
      <c r="E151" s="52">
        <v>26.1235</v>
      </c>
      <c r="F151" s="52">
        <v>57.572299999999998</v>
      </c>
      <c r="G151" s="52">
        <v>226.81</v>
      </c>
    </row>
    <row r="152" spans="1:7">
      <c r="A152" t="s">
        <v>430</v>
      </c>
      <c r="B152" t="s">
        <v>431</v>
      </c>
      <c r="C152" t="s">
        <v>127</v>
      </c>
      <c r="D152" s="51" t="s">
        <v>41</v>
      </c>
      <c r="E152" s="52">
        <v>25.374600000000001</v>
      </c>
      <c r="F152" s="52">
        <v>57.802500000000002</v>
      </c>
      <c r="G152" s="52">
        <v>105.59</v>
      </c>
    </row>
    <row r="153" spans="1:7">
      <c r="A153" t="s">
        <v>432</v>
      </c>
      <c r="B153" t="s">
        <v>433</v>
      </c>
      <c r="C153" t="s">
        <v>127</v>
      </c>
      <c r="D153" s="51" t="s">
        <v>41</v>
      </c>
      <c r="E153" s="52">
        <v>25.143999999999998</v>
      </c>
      <c r="F153" s="52">
        <v>57.507300000000001</v>
      </c>
      <c r="G153" s="52">
        <v>67.38</v>
      </c>
    </row>
    <row r="154" spans="1:7">
      <c r="A154" t="s">
        <v>434</v>
      </c>
      <c r="B154" t="s">
        <v>435</v>
      </c>
      <c r="C154" t="s">
        <v>127</v>
      </c>
      <c r="D154" s="51" t="s">
        <v>41</v>
      </c>
      <c r="E154" s="52">
        <v>21.772600000000001</v>
      </c>
      <c r="F154" s="52">
        <v>57.462400000000002</v>
      </c>
      <c r="G154" s="52">
        <v>1601.2</v>
      </c>
    </row>
    <row r="155" spans="1:7">
      <c r="A155" t="s">
        <v>436</v>
      </c>
      <c r="B155" t="s">
        <v>437</v>
      </c>
      <c r="C155" t="s">
        <v>127</v>
      </c>
      <c r="D155" s="51" t="s">
        <v>41</v>
      </c>
      <c r="E155" s="52">
        <v>22.0779</v>
      </c>
      <c r="F155" s="52">
        <v>57.125100000000003</v>
      </c>
      <c r="G155" s="52">
        <v>737.21</v>
      </c>
    </row>
    <row r="156" spans="1:7">
      <c r="A156" t="s">
        <v>438</v>
      </c>
      <c r="B156" t="s">
        <v>439</v>
      </c>
      <c r="C156" t="s">
        <v>127</v>
      </c>
      <c r="D156" s="51" t="s">
        <v>40</v>
      </c>
      <c r="E156" s="52">
        <v>21.456900000000001</v>
      </c>
      <c r="F156" s="52">
        <v>57.092399999999998</v>
      </c>
      <c r="G156" s="52">
        <v>1422.32</v>
      </c>
    </row>
    <row r="157" spans="1:7">
      <c r="A157" t="s">
        <v>440</v>
      </c>
      <c r="B157" t="s">
        <v>441</v>
      </c>
      <c r="C157" t="s">
        <v>127</v>
      </c>
      <c r="D157" s="51" t="s">
        <v>41</v>
      </c>
      <c r="E157" s="52">
        <v>21.934999999999999</v>
      </c>
      <c r="F157" s="52">
        <v>57.110199999999999</v>
      </c>
      <c r="G157" s="52">
        <v>277.13</v>
      </c>
    </row>
    <row r="158" spans="1:7">
      <c r="A158" t="s">
        <v>442</v>
      </c>
      <c r="B158" t="s">
        <v>443</v>
      </c>
      <c r="C158" t="s">
        <v>127</v>
      </c>
      <c r="D158" s="51" t="s">
        <v>41</v>
      </c>
      <c r="E158" s="52">
        <v>21.889199999999999</v>
      </c>
      <c r="F158" s="52">
        <v>57.1387</v>
      </c>
      <c r="G158" s="52">
        <v>39.69</v>
      </c>
    </row>
    <row r="159" spans="1:7">
      <c r="A159" t="s">
        <v>444</v>
      </c>
      <c r="B159" t="s">
        <v>445</v>
      </c>
      <c r="C159" t="s">
        <v>127</v>
      </c>
      <c r="D159" s="51" t="s">
        <v>41</v>
      </c>
      <c r="E159" s="52">
        <v>21.7971</v>
      </c>
      <c r="F159" s="52">
        <v>57.086799999999997</v>
      </c>
      <c r="G159" s="52">
        <v>5.93</v>
      </c>
    </row>
    <row r="160" spans="1:7">
      <c r="A160" t="s">
        <v>446</v>
      </c>
      <c r="B160" t="s">
        <v>447</v>
      </c>
      <c r="C160" t="s">
        <v>127</v>
      </c>
      <c r="D160" s="51" t="s">
        <v>41</v>
      </c>
      <c r="E160" s="52">
        <v>24.092300000000002</v>
      </c>
      <c r="F160" s="52">
        <v>57.057400000000001</v>
      </c>
      <c r="G160" s="52">
        <v>237.15</v>
      </c>
    </row>
    <row r="161" spans="1:7">
      <c r="A161" t="s">
        <v>448</v>
      </c>
      <c r="B161" t="s">
        <v>449</v>
      </c>
      <c r="C161" t="s">
        <v>127</v>
      </c>
      <c r="D161" s="51" t="s">
        <v>40</v>
      </c>
      <c r="E161" s="52">
        <v>24.816600000000001</v>
      </c>
      <c r="F161" s="52">
        <v>57.3827</v>
      </c>
      <c r="G161" s="52">
        <v>3475.09</v>
      </c>
    </row>
    <row r="162" spans="1:7">
      <c r="A162" t="s">
        <v>450</v>
      </c>
      <c r="B162" t="s">
        <v>451</v>
      </c>
      <c r="C162" t="s">
        <v>127</v>
      </c>
      <c r="D162" s="51" t="s">
        <v>41</v>
      </c>
      <c r="E162" s="52">
        <v>26.694099999999999</v>
      </c>
      <c r="F162" s="52">
        <v>57.049300000000002</v>
      </c>
      <c r="G162" s="52">
        <v>909.03</v>
      </c>
    </row>
    <row r="163" spans="1:7">
      <c r="A163" t="s">
        <v>452</v>
      </c>
      <c r="B163" t="s">
        <v>453</v>
      </c>
      <c r="C163" t="s">
        <v>127</v>
      </c>
      <c r="D163" s="51" t="s">
        <v>41</v>
      </c>
      <c r="E163" s="52">
        <v>24.703499999999998</v>
      </c>
      <c r="F163" s="52">
        <v>57.278199999999998</v>
      </c>
      <c r="G163" s="52">
        <v>739.84</v>
      </c>
    </row>
    <row r="164" spans="1:7">
      <c r="A164" t="s">
        <v>454</v>
      </c>
      <c r="B164" t="s">
        <v>455</v>
      </c>
      <c r="C164" t="s">
        <v>127</v>
      </c>
      <c r="D164" s="51" t="s">
        <v>40</v>
      </c>
      <c r="E164" s="52">
        <v>22.265599999999999</v>
      </c>
      <c r="F164" s="52">
        <v>57.320799999999998</v>
      </c>
      <c r="G164" s="52">
        <v>7244.7</v>
      </c>
    </row>
    <row r="165" spans="1:7">
      <c r="A165" t="s">
        <v>456</v>
      </c>
      <c r="B165" t="s">
        <v>457</v>
      </c>
      <c r="C165" t="s">
        <v>127</v>
      </c>
      <c r="D165" s="51" t="s">
        <v>40</v>
      </c>
      <c r="E165" s="52">
        <v>25.1236</v>
      </c>
      <c r="F165" s="52">
        <v>56.500799999999998</v>
      </c>
      <c r="G165" s="52">
        <v>2002.65</v>
      </c>
    </row>
    <row r="166" spans="1:7">
      <c r="A166" t="s">
        <v>458</v>
      </c>
      <c r="B166" t="s">
        <v>459</v>
      </c>
      <c r="C166" t="s">
        <v>127</v>
      </c>
      <c r="D166" s="51" t="s">
        <v>41</v>
      </c>
      <c r="E166" s="52">
        <v>27.8809</v>
      </c>
      <c r="F166" s="52">
        <v>56.699100000000001</v>
      </c>
      <c r="G166" s="52">
        <v>2274.87</v>
      </c>
    </row>
    <row r="167" spans="1:7">
      <c r="A167" t="s">
        <v>460</v>
      </c>
      <c r="B167" t="s">
        <v>461</v>
      </c>
      <c r="C167" t="s">
        <v>127</v>
      </c>
      <c r="D167" s="51" t="s">
        <v>40</v>
      </c>
      <c r="E167" s="52">
        <v>23.8492</v>
      </c>
      <c r="F167" s="52">
        <v>56.857300000000002</v>
      </c>
      <c r="G167" s="52">
        <v>2295.79</v>
      </c>
    </row>
    <row r="168" spans="1:7">
      <c r="A168" t="s">
        <v>462</v>
      </c>
      <c r="B168" t="s">
        <v>463</v>
      </c>
      <c r="C168" t="s">
        <v>127</v>
      </c>
      <c r="D168" s="51" t="s">
        <v>40</v>
      </c>
      <c r="E168" s="52">
        <v>25.9786</v>
      </c>
      <c r="F168" s="52">
        <v>56.399500000000003</v>
      </c>
      <c r="G168" s="52">
        <v>3230.49</v>
      </c>
    </row>
    <row r="169" spans="1:7">
      <c r="A169" t="s">
        <v>464</v>
      </c>
      <c r="B169" t="s">
        <v>465</v>
      </c>
      <c r="C169" t="s">
        <v>127</v>
      </c>
      <c r="D169" s="51" t="s">
        <v>41</v>
      </c>
      <c r="E169" s="52">
        <v>21.578199999999999</v>
      </c>
      <c r="F169" s="52">
        <v>56.884500000000003</v>
      </c>
      <c r="G169" s="52">
        <v>105.18</v>
      </c>
    </row>
    <row r="170" spans="1:7">
      <c r="A170" t="s">
        <v>466</v>
      </c>
      <c r="B170" t="s">
        <v>467</v>
      </c>
      <c r="C170" t="s">
        <v>127</v>
      </c>
      <c r="D170" s="51" t="s">
        <v>40</v>
      </c>
      <c r="E170" s="52">
        <v>21.407599999999999</v>
      </c>
      <c r="F170" s="52">
        <v>57.205100000000002</v>
      </c>
      <c r="G170" s="52">
        <v>3008.59</v>
      </c>
    </row>
    <row r="171" spans="1:7">
      <c r="A171" t="s">
        <v>468</v>
      </c>
      <c r="B171" t="s">
        <v>469</v>
      </c>
      <c r="C171" t="s">
        <v>127</v>
      </c>
      <c r="D171" s="51" t="s">
        <v>41</v>
      </c>
      <c r="E171" s="52">
        <v>24.763100000000001</v>
      </c>
      <c r="F171" s="52">
        <v>57.035200000000003</v>
      </c>
      <c r="G171" s="52">
        <v>347.59</v>
      </c>
    </row>
    <row r="172" spans="1:7">
      <c r="A172" t="s">
        <v>470</v>
      </c>
      <c r="B172" t="s">
        <v>471</v>
      </c>
      <c r="C172" t="s">
        <v>127</v>
      </c>
      <c r="D172" s="51" t="s">
        <v>41</v>
      </c>
      <c r="E172" s="52">
        <v>21.040099999999999</v>
      </c>
      <c r="F172" s="52">
        <v>56.593000000000004</v>
      </c>
      <c r="G172" s="52">
        <v>989.64</v>
      </c>
    </row>
    <row r="173" spans="1:7">
      <c r="A173" t="s">
        <v>472</v>
      </c>
      <c r="B173" t="s">
        <v>473</v>
      </c>
      <c r="C173" t="s">
        <v>127</v>
      </c>
      <c r="D173" s="51" t="s">
        <v>41</v>
      </c>
      <c r="E173" s="52">
        <v>27.373000000000001</v>
      </c>
      <c r="F173" s="52">
        <v>56.0578</v>
      </c>
      <c r="G173" s="52">
        <v>111.24</v>
      </c>
    </row>
    <row r="174" spans="1:7">
      <c r="A174" t="s">
        <v>474</v>
      </c>
      <c r="B174" t="s">
        <v>475</v>
      </c>
      <c r="C174" t="s">
        <v>127</v>
      </c>
      <c r="D174" s="51" t="s">
        <v>41</v>
      </c>
      <c r="E174" s="52">
        <v>21.593900000000001</v>
      </c>
      <c r="F174" s="52">
        <v>57.0379</v>
      </c>
      <c r="G174" s="52">
        <v>174</v>
      </c>
    </row>
    <row r="175" spans="1:7">
      <c r="A175" t="s">
        <v>476</v>
      </c>
      <c r="B175" t="s">
        <v>477</v>
      </c>
      <c r="C175" t="s">
        <v>127</v>
      </c>
      <c r="D175" s="51" t="s">
        <v>40</v>
      </c>
      <c r="E175" s="52">
        <v>21.867000000000001</v>
      </c>
      <c r="F175" s="52">
        <v>57.584499999999998</v>
      </c>
      <c r="G175" s="52">
        <v>5054.12</v>
      </c>
    </row>
    <row r="176" spans="1:7">
      <c r="A176" t="s">
        <v>478</v>
      </c>
      <c r="B176" t="s">
        <v>479</v>
      </c>
      <c r="C176" t="s">
        <v>127</v>
      </c>
      <c r="D176" s="51" t="s">
        <v>41</v>
      </c>
      <c r="E176" s="52">
        <v>21.158300000000001</v>
      </c>
      <c r="F176" s="52">
        <v>56.220199999999998</v>
      </c>
      <c r="G176" s="52">
        <v>1102.72</v>
      </c>
    </row>
    <row r="177" spans="1:7">
      <c r="A177" t="s">
        <v>480</v>
      </c>
      <c r="B177" t="s">
        <v>481</v>
      </c>
      <c r="C177" t="s">
        <v>127</v>
      </c>
      <c r="D177" s="51" t="s">
        <v>41</v>
      </c>
      <c r="E177" s="52">
        <v>24.454799999999999</v>
      </c>
      <c r="F177" s="52">
        <v>57.911099999999998</v>
      </c>
      <c r="G177" s="52">
        <v>61.12</v>
      </c>
    </row>
    <row r="178" spans="1:7">
      <c r="A178" t="s">
        <v>482</v>
      </c>
      <c r="B178" t="s">
        <v>483</v>
      </c>
      <c r="C178" t="s">
        <v>127</v>
      </c>
      <c r="D178" s="51" t="s">
        <v>41</v>
      </c>
      <c r="E178" s="52">
        <v>27.629300000000001</v>
      </c>
      <c r="F178" s="52">
        <v>57.3521</v>
      </c>
      <c r="G178" s="52">
        <v>159.1</v>
      </c>
    </row>
    <row r="179" spans="1:7">
      <c r="A179" t="s">
        <v>484</v>
      </c>
      <c r="B179" t="s">
        <v>485</v>
      </c>
      <c r="C179" t="s">
        <v>127</v>
      </c>
      <c r="D179" s="51" t="s">
        <v>41</v>
      </c>
      <c r="E179" s="52">
        <v>24.796299999999999</v>
      </c>
      <c r="F179" s="52">
        <v>57.8262</v>
      </c>
      <c r="G179" s="52">
        <v>51.07</v>
      </c>
    </row>
    <row r="180" spans="1:7">
      <c r="A180" t="s">
        <v>486</v>
      </c>
      <c r="B180" t="s">
        <v>487</v>
      </c>
      <c r="C180" t="s">
        <v>127</v>
      </c>
      <c r="D180" s="51" t="s">
        <v>41</v>
      </c>
      <c r="E180" s="52">
        <v>25.245200000000001</v>
      </c>
      <c r="F180" s="52">
        <v>56.6815</v>
      </c>
      <c r="G180" s="52">
        <v>1531.87</v>
      </c>
    </row>
    <row r="181" spans="1:7">
      <c r="A181" t="s">
        <v>488</v>
      </c>
      <c r="B181" t="s">
        <v>489</v>
      </c>
      <c r="C181" t="s">
        <v>127</v>
      </c>
      <c r="D181" s="51" t="s">
        <v>41</v>
      </c>
      <c r="E181" s="52">
        <v>26.301300000000001</v>
      </c>
      <c r="F181" s="52">
        <v>56.152200000000001</v>
      </c>
      <c r="G181" s="52">
        <v>121.29</v>
      </c>
    </row>
    <row r="182" spans="1:7">
      <c r="A182" t="s">
        <v>490</v>
      </c>
      <c r="B182" t="s">
        <v>491</v>
      </c>
      <c r="C182" t="s">
        <v>127</v>
      </c>
      <c r="D182" s="51" t="s">
        <v>41</v>
      </c>
      <c r="E182" s="52">
        <v>23.509699999999999</v>
      </c>
      <c r="F182" s="52">
        <v>56.751600000000003</v>
      </c>
      <c r="G182" s="52">
        <v>141.54</v>
      </c>
    </row>
    <row r="183" spans="1:7">
      <c r="A183" t="s">
        <v>492</v>
      </c>
      <c r="B183" t="s">
        <v>493</v>
      </c>
      <c r="C183" t="s">
        <v>127</v>
      </c>
      <c r="D183" s="51" t="s">
        <v>40</v>
      </c>
      <c r="E183" s="52">
        <v>23.723600000000001</v>
      </c>
      <c r="F183" s="52">
        <v>56.666699999999999</v>
      </c>
      <c r="G183" s="52">
        <v>361.73</v>
      </c>
    </row>
    <row r="184" spans="1:7">
      <c r="A184" t="s">
        <v>494</v>
      </c>
      <c r="B184" t="s">
        <v>495</v>
      </c>
      <c r="C184" t="s">
        <v>127</v>
      </c>
      <c r="D184" s="51" t="s">
        <v>40</v>
      </c>
      <c r="E184" s="52">
        <v>23.206900000000001</v>
      </c>
      <c r="F184" s="52">
        <v>56.3767</v>
      </c>
      <c r="G184" s="52">
        <v>1117.18</v>
      </c>
    </row>
    <row r="185" spans="1:7">
      <c r="A185" t="s">
        <v>496</v>
      </c>
      <c r="B185" t="s">
        <v>497</v>
      </c>
      <c r="C185" t="s">
        <v>127</v>
      </c>
      <c r="D185" s="51" t="s">
        <v>40</v>
      </c>
      <c r="E185" s="52">
        <v>24.510999999999999</v>
      </c>
      <c r="F185" s="52">
        <v>57.205300000000001</v>
      </c>
      <c r="G185" s="52">
        <v>1901.69</v>
      </c>
    </row>
    <row r="186" spans="1:7">
      <c r="A186" t="s">
        <v>498</v>
      </c>
      <c r="B186" t="s">
        <v>499</v>
      </c>
      <c r="C186" t="s">
        <v>127</v>
      </c>
      <c r="D186" s="51" t="s">
        <v>40</v>
      </c>
      <c r="E186" s="52">
        <v>22.052700000000002</v>
      </c>
      <c r="F186" s="52">
        <v>57.580599999999997</v>
      </c>
      <c r="G186" s="52">
        <v>10141.16</v>
      </c>
    </row>
    <row r="187" spans="1:7">
      <c r="A187" t="s">
        <v>500</v>
      </c>
      <c r="B187" t="s">
        <v>501</v>
      </c>
      <c r="C187" t="s">
        <v>127</v>
      </c>
      <c r="D187" s="51" t="s">
        <v>40</v>
      </c>
      <c r="E187" s="52">
        <v>25.980499999999999</v>
      </c>
      <c r="F187" s="52">
        <v>57.321599999999997</v>
      </c>
      <c r="G187" s="52">
        <v>2834.66</v>
      </c>
    </row>
    <row r="188" spans="1:7">
      <c r="A188" t="s">
        <v>502</v>
      </c>
      <c r="B188" t="s">
        <v>503</v>
      </c>
      <c r="C188" t="s">
        <v>127</v>
      </c>
      <c r="D188" s="51" t="s">
        <v>41</v>
      </c>
      <c r="E188" s="52">
        <v>21.72</v>
      </c>
      <c r="F188" s="52">
        <v>56.393599999999999</v>
      </c>
      <c r="G188" s="52">
        <v>593.83000000000004</v>
      </c>
    </row>
    <row r="189" spans="1:7">
      <c r="A189" t="s">
        <v>504</v>
      </c>
      <c r="B189" t="s">
        <v>505</v>
      </c>
      <c r="C189" t="s">
        <v>127</v>
      </c>
      <c r="D189" s="51" t="s">
        <v>41</v>
      </c>
      <c r="E189" s="52">
        <v>24.226800000000001</v>
      </c>
      <c r="F189" s="52">
        <v>57.003900000000002</v>
      </c>
      <c r="G189" s="52">
        <v>353.65</v>
      </c>
    </row>
    <row r="190" spans="1:7">
      <c r="A190" t="s">
        <v>506</v>
      </c>
      <c r="B190" t="s">
        <v>507</v>
      </c>
      <c r="C190" t="s">
        <v>127</v>
      </c>
      <c r="D190" s="51" t="s">
        <v>41</v>
      </c>
      <c r="E190" s="52">
        <v>25.791699999999999</v>
      </c>
      <c r="F190" s="52">
        <v>56.690300000000001</v>
      </c>
      <c r="G190" s="52">
        <v>424.13</v>
      </c>
    </row>
    <row r="191" spans="1:7">
      <c r="A191" t="s">
        <v>508</v>
      </c>
      <c r="B191" t="s">
        <v>509</v>
      </c>
      <c r="C191" t="s">
        <v>127</v>
      </c>
      <c r="D191" s="51" t="s">
        <v>41</v>
      </c>
      <c r="E191" s="52">
        <v>26.249400000000001</v>
      </c>
      <c r="F191" s="52">
        <v>55.986199999999997</v>
      </c>
      <c r="G191" s="52">
        <v>65.31</v>
      </c>
    </row>
    <row r="192" spans="1:7">
      <c r="A192" t="s">
        <v>510</v>
      </c>
      <c r="B192" t="s">
        <v>511</v>
      </c>
      <c r="C192" t="s">
        <v>127</v>
      </c>
      <c r="D192" s="51" t="s">
        <v>40</v>
      </c>
      <c r="E192" s="52">
        <v>21.984500000000001</v>
      </c>
      <c r="F192" s="52">
        <v>57.080399999999997</v>
      </c>
      <c r="G192" s="52">
        <v>2201.52</v>
      </c>
    </row>
    <row r="193" spans="1:7">
      <c r="A193" t="s">
        <v>512</v>
      </c>
      <c r="B193" t="s">
        <v>513</v>
      </c>
      <c r="C193" t="s">
        <v>127</v>
      </c>
      <c r="D193" s="51" t="s">
        <v>41</v>
      </c>
      <c r="E193" s="52">
        <v>21.696999999999999</v>
      </c>
      <c r="F193" s="52">
        <v>56.557400000000001</v>
      </c>
      <c r="G193" s="52">
        <v>462.53</v>
      </c>
    </row>
    <row r="194" spans="1:7">
      <c r="A194" t="s">
        <v>514</v>
      </c>
      <c r="B194" t="s">
        <v>515</v>
      </c>
      <c r="C194" t="s">
        <v>127</v>
      </c>
      <c r="D194" s="51" t="s">
        <v>41</v>
      </c>
      <c r="E194" s="52">
        <v>24.855699999999999</v>
      </c>
      <c r="F194" s="52">
        <v>57.309199999999997</v>
      </c>
      <c r="G194" s="52">
        <v>126.39</v>
      </c>
    </row>
    <row r="195" spans="1:7">
      <c r="A195" t="s">
        <v>516</v>
      </c>
      <c r="B195" t="s">
        <v>517</v>
      </c>
      <c r="C195" t="s">
        <v>127</v>
      </c>
      <c r="D195" s="51" t="s">
        <v>41</v>
      </c>
      <c r="E195" s="52">
        <v>25.246200000000002</v>
      </c>
      <c r="F195" s="52">
        <v>56.758699999999997</v>
      </c>
      <c r="G195" s="52">
        <v>1213.07</v>
      </c>
    </row>
    <row r="196" spans="1:7">
      <c r="A196" t="s">
        <v>518</v>
      </c>
      <c r="B196" t="s">
        <v>519</v>
      </c>
      <c r="C196" t="s">
        <v>127</v>
      </c>
      <c r="D196" s="51" t="s">
        <v>41</v>
      </c>
      <c r="E196" s="52">
        <v>26.226700000000001</v>
      </c>
      <c r="F196" s="52">
        <v>56.458399999999997</v>
      </c>
      <c r="G196" s="52">
        <v>1112.31</v>
      </c>
    </row>
    <row r="197" spans="1:7">
      <c r="A197" t="s">
        <v>520</v>
      </c>
      <c r="B197" t="s">
        <v>521</v>
      </c>
      <c r="C197" t="s">
        <v>127</v>
      </c>
      <c r="D197" s="51" t="s">
        <v>40</v>
      </c>
      <c r="E197" s="52">
        <v>22.308399999999999</v>
      </c>
      <c r="F197" s="52">
        <v>56.605499999999999</v>
      </c>
      <c r="G197" s="52">
        <v>3750.43</v>
      </c>
    </row>
    <row r="198" spans="1:7">
      <c r="A198" t="s">
        <v>522</v>
      </c>
      <c r="B198" t="s">
        <v>523</v>
      </c>
      <c r="C198" t="s">
        <v>127</v>
      </c>
      <c r="D198" s="51" t="s">
        <v>40</v>
      </c>
      <c r="E198" s="52">
        <v>22.7227</v>
      </c>
      <c r="F198" s="52">
        <v>56.574300000000001</v>
      </c>
      <c r="G198" s="52">
        <v>3311.6</v>
      </c>
    </row>
    <row r="199" spans="1:7">
      <c r="A199" t="s">
        <v>524</v>
      </c>
      <c r="B199" t="s">
        <v>525</v>
      </c>
      <c r="C199" t="s">
        <v>127</v>
      </c>
      <c r="D199" s="51" t="s">
        <v>41</v>
      </c>
      <c r="E199" s="52">
        <v>22.9849</v>
      </c>
      <c r="F199" s="52">
        <v>56.6295</v>
      </c>
      <c r="G199" s="52">
        <v>913.45</v>
      </c>
    </row>
    <row r="200" spans="1:7">
      <c r="A200" t="s">
        <v>526</v>
      </c>
      <c r="B200" t="s">
        <v>527</v>
      </c>
      <c r="C200" t="s">
        <v>127</v>
      </c>
      <c r="D200" s="51" t="s">
        <v>41</v>
      </c>
      <c r="E200" s="52">
        <v>27.142399999999999</v>
      </c>
      <c r="F200" s="52">
        <v>57.276400000000002</v>
      </c>
      <c r="G200" s="52">
        <v>1318.32</v>
      </c>
    </row>
    <row r="201" spans="1:7">
      <c r="A201" t="s">
        <v>528</v>
      </c>
      <c r="B201" t="s">
        <v>529</v>
      </c>
      <c r="C201" t="s">
        <v>127</v>
      </c>
      <c r="D201" s="51" t="s">
        <v>41</v>
      </c>
      <c r="E201" s="52">
        <v>27.606300000000001</v>
      </c>
      <c r="F201" s="52">
        <v>57.240600000000001</v>
      </c>
      <c r="G201" s="52">
        <v>614.38</v>
      </c>
    </row>
    <row r="202" spans="1:7">
      <c r="A202" t="s">
        <v>530</v>
      </c>
      <c r="B202" t="s">
        <v>531</v>
      </c>
      <c r="C202" t="s">
        <v>127</v>
      </c>
      <c r="D202" s="51" t="s">
        <v>41</v>
      </c>
      <c r="E202" s="52">
        <v>25.681899999999999</v>
      </c>
      <c r="F202" s="52">
        <v>56.974200000000003</v>
      </c>
      <c r="G202" s="52">
        <v>621.77</v>
      </c>
    </row>
    <row r="203" spans="1:7">
      <c r="A203" t="s">
        <v>532</v>
      </c>
      <c r="B203" t="s">
        <v>533</v>
      </c>
      <c r="C203" t="s">
        <v>127</v>
      </c>
      <c r="D203" s="51" t="s">
        <v>40</v>
      </c>
      <c r="E203" s="52">
        <v>21.224</v>
      </c>
      <c r="F203" s="52">
        <v>56.1036</v>
      </c>
      <c r="G203" s="52">
        <v>460.89</v>
      </c>
    </row>
    <row r="204" spans="1:7">
      <c r="A204" t="s">
        <v>534</v>
      </c>
      <c r="B204" t="s">
        <v>535</v>
      </c>
      <c r="C204" t="s">
        <v>127</v>
      </c>
      <c r="D204" s="51" t="s">
        <v>40</v>
      </c>
      <c r="E204" s="52">
        <v>26.314599999999999</v>
      </c>
      <c r="F204" s="52">
        <v>56.582900000000002</v>
      </c>
      <c r="G204" s="52">
        <v>883.63</v>
      </c>
    </row>
    <row r="205" spans="1:7">
      <c r="A205" t="s">
        <v>536</v>
      </c>
      <c r="B205" t="s">
        <v>537</v>
      </c>
      <c r="C205" t="s">
        <v>127</v>
      </c>
      <c r="D205" s="51" t="s">
        <v>41</v>
      </c>
      <c r="E205" s="52">
        <v>26.717400000000001</v>
      </c>
      <c r="F205" s="52">
        <v>56.1676</v>
      </c>
      <c r="G205" s="52">
        <v>12.24</v>
      </c>
    </row>
    <row r="206" spans="1:7">
      <c r="A206" t="s">
        <v>538</v>
      </c>
      <c r="B206" t="s">
        <v>539</v>
      </c>
      <c r="C206" t="s">
        <v>127</v>
      </c>
      <c r="D206" s="51" t="s">
        <v>40</v>
      </c>
      <c r="E206" s="52">
        <v>25.764900000000001</v>
      </c>
      <c r="F206" s="52">
        <v>57.701000000000001</v>
      </c>
      <c r="G206" s="52">
        <v>7259.46</v>
      </c>
    </row>
    <row r="207" spans="1:7">
      <c r="A207" t="s">
        <v>540</v>
      </c>
      <c r="B207" t="s">
        <v>541</v>
      </c>
      <c r="C207" t="s">
        <v>127</v>
      </c>
      <c r="D207" s="51" t="s">
        <v>40</v>
      </c>
      <c r="E207" s="52">
        <v>26.478999999999999</v>
      </c>
      <c r="F207" s="52">
        <v>57.528399999999998</v>
      </c>
      <c r="G207" s="52">
        <v>611.54</v>
      </c>
    </row>
    <row r="208" spans="1:7">
      <c r="A208" t="s">
        <v>542</v>
      </c>
      <c r="B208" t="s">
        <v>543</v>
      </c>
      <c r="C208" t="s">
        <v>127</v>
      </c>
      <c r="D208" s="51" t="s">
        <v>210</v>
      </c>
      <c r="E208" s="52">
        <v>24.890999999999998</v>
      </c>
      <c r="F208" s="52">
        <v>56.649000000000001</v>
      </c>
      <c r="G208" s="52">
        <v>578.73</v>
      </c>
    </row>
    <row r="209" spans="1:7">
      <c r="A209" t="s">
        <v>544</v>
      </c>
      <c r="B209" t="s">
        <v>545</v>
      </c>
      <c r="C209" t="s">
        <v>127</v>
      </c>
      <c r="D209" s="51" t="s">
        <v>40</v>
      </c>
      <c r="E209" s="52">
        <v>21.221506999999999</v>
      </c>
      <c r="F209" s="52">
        <v>56.609138999999999</v>
      </c>
      <c r="G209" s="52">
        <v>271.17</v>
      </c>
    </row>
    <row r="210" spans="1:7">
      <c r="A210" t="s">
        <v>546</v>
      </c>
      <c r="B210" t="s">
        <v>547</v>
      </c>
      <c r="C210" t="s">
        <v>127</v>
      </c>
      <c r="D210" s="51" t="s">
        <v>40</v>
      </c>
      <c r="E210" s="52">
        <v>24.485600000000002</v>
      </c>
      <c r="F210" s="52">
        <v>57.070700000000002</v>
      </c>
      <c r="G210" s="52">
        <v>1789.48</v>
      </c>
    </row>
    <row r="211" spans="1:7">
      <c r="A211" t="s">
        <v>548</v>
      </c>
      <c r="B211" t="s">
        <v>549</v>
      </c>
      <c r="C211" t="s">
        <v>127</v>
      </c>
      <c r="D211" s="51" t="s">
        <v>40</v>
      </c>
      <c r="E211" s="52">
        <v>26.084700000000002</v>
      </c>
      <c r="F211" s="52">
        <v>56.604500000000002</v>
      </c>
      <c r="G211" s="52">
        <v>113.93</v>
      </c>
    </row>
    <row r="212" spans="1:7">
      <c r="A212" t="s">
        <v>550</v>
      </c>
      <c r="B212" t="s">
        <v>551</v>
      </c>
      <c r="C212" t="s">
        <v>127</v>
      </c>
      <c r="D212" s="51" t="s">
        <v>41</v>
      </c>
      <c r="E212" s="52">
        <v>27.537099999999999</v>
      </c>
      <c r="F212" s="52">
        <v>57.178899999999999</v>
      </c>
      <c r="G212" s="52">
        <v>207.55</v>
      </c>
    </row>
    <row r="213" spans="1:7">
      <c r="A213" t="s">
        <v>552</v>
      </c>
      <c r="B213" t="s">
        <v>553</v>
      </c>
      <c r="C213" t="s">
        <v>127</v>
      </c>
      <c r="D213" s="51" t="s">
        <v>41</v>
      </c>
      <c r="E213" s="52">
        <v>26.572800000000001</v>
      </c>
      <c r="F213" s="52">
        <v>57.368099999999998</v>
      </c>
      <c r="G213" s="52">
        <v>327.64999999999998</v>
      </c>
    </row>
    <row r="214" spans="1:7">
      <c r="A214" t="s">
        <v>554</v>
      </c>
      <c r="B214" t="s">
        <v>555</v>
      </c>
      <c r="C214" t="s">
        <v>127</v>
      </c>
      <c r="D214" s="51" t="s">
        <v>41</v>
      </c>
      <c r="E214" s="52">
        <v>25.194800000000001</v>
      </c>
      <c r="F214" s="52">
        <v>57.211100000000002</v>
      </c>
      <c r="G214" s="52">
        <v>288.47000000000003</v>
      </c>
    </row>
    <row r="215" spans="1:7">
      <c r="A215" t="s">
        <v>556</v>
      </c>
      <c r="B215" t="s">
        <v>557</v>
      </c>
      <c r="C215" t="s">
        <v>127</v>
      </c>
      <c r="D215" s="51" t="s">
        <v>41</v>
      </c>
      <c r="E215" s="52">
        <v>26.068999999999999</v>
      </c>
      <c r="F215" s="52">
        <v>57.394300000000001</v>
      </c>
      <c r="G215" s="52">
        <v>810.82</v>
      </c>
    </row>
    <row r="216" spans="1:7">
      <c r="A216" t="s">
        <v>558</v>
      </c>
      <c r="B216" t="s">
        <v>559</v>
      </c>
      <c r="C216" t="s">
        <v>127</v>
      </c>
      <c r="D216" s="51" t="s">
        <v>41</v>
      </c>
      <c r="E216" s="52">
        <v>26.080100000000002</v>
      </c>
      <c r="F216" s="52">
        <v>57.3752</v>
      </c>
      <c r="G216" s="52">
        <v>356.5</v>
      </c>
    </row>
    <row r="217" spans="1:7">
      <c r="A217" t="s">
        <v>560</v>
      </c>
      <c r="B217" t="s">
        <v>561</v>
      </c>
      <c r="C217" t="s">
        <v>127</v>
      </c>
      <c r="D217" s="51" t="s">
        <v>41</v>
      </c>
      <c r="E217" s="52">
        <v>25.907399999999999</v>
      </c>
      <c r="F217" s="52">
        <v>57.348700000000001</v>
      </c>
      <c r="G217" s="52">
        <v>171.9</v>
      </c>
    </row>
    <row r="218" spans="1:7">
      <c r="A218" t="s">
        <v>562</v>
      </c>
      <c r="B218" t="s">
        <v>563</v>
      </c>
      <c r="C218" t="s">
        <v>127</v>
      </c>
      <c r="D218" s="51" t="s">
        <v>41</v>
      </c>
      <c r="E218" s="52">
        <v>22.680399999999999</v>
      </c>
      <c r="F218" s="52">
        <v>57.554600000000001</v>
      </c>
      <c r="G218" s="52">
        <v>161.28</v>
      </c>
    </row>
    <row r="219" spans="1:7">
      <c r="A219" t="s">
        <v>564</v>
      </c>
      <c r="B219" t="s">
        <v>565</v>
      </c>
      <c r="C219" t="s">
        <v>127</v>
      </c>
      <c r="D219" s="51" t="s">
        <v>41</v>
      </c>
      <c r="E219" s="52">
        <v>22.593800000000002</v>
      </c>
      <c r="F219" s="52">
        <v>57.6023</v>
      </c>
      <c r="G219" s="52">
        <v>110.5</v>
      </c>
    </row>
    <row r="220" spans="1:7">
      <c r="A220" t="s">
        <v>566</v>
      </c>
      <c r="B220" t="s">
        <v>567</v>
      </c>
      <c r="C220" t="s">
        <v>127</v>
      </c>
      <c r="D220" s="51" t="s">
        <v>41</v>
      </c>
      <c r="E220" s="52">
        <v>23.577300000000001</v>
      </c>
      <c r="F220" s="52">
        <v>56.773099999999999</v>
      </c>
      <c r="G220" s="52">
        <v>583.4</v>
      </c>
    </row>
    <row r="221" spans="1:7">
      <c r="A221" t="s">
        <v>568</v>
      </c>
      <c r="B221" t="s">
        <v>569</v>
      </c>
      <c r="C221" t="s">
        <v>127</v>
      </c>
      <c r="D221" s="51" t="s">
        <v>40</v>
      </c>
      <c r="E221" s="52">
        <v>23.5703</v>
      </c>
      <c r="F221" s="52">
        <v>56.823500000000003</v>
      </c>
      <c r="G221" s="52">
        <v>170.31</v>
      </c>
    </row>
    <row r="222" spans="1:7">
      <c r="A222" t="s">
        <v>570</v>
      </c>
      <c r="B222" t="s">
        <v>571</v>
      </c>
      <c r="C222" t="s">
        <v>127</v>
      </c>
      <c r="D222" s="51" t="s">
        <v>40</v>
      </c>
      <c r="E222" s="52">
        <v>23.9863</v>
      </c>
      <c r="F222" s="52">
        <v>56.836500000000001</v>
      </c>
      <c r="G222" s="52">
        <v>342.89</v>
      </c>
    </row>
    <row r="223" spans="1:7">
      <c r="A223" t="s">
        <v>572</v>
      </c>
      <c r="B223" t="s">
        <v>573</v>
      </c>
      <c r="C223" t="s">
        <v>127</v>
      </c>
      <c r="D223" s="51" t="s">
        <v>40</v>
      </c>
      <c r="E223" s="52">
        <v>26.903600000000001</v>
      </c>
      <c r="F223" s="52">
        <v>57.108699999999999</v>
      </c>
      <c r="G223" s="52">
        <v>317.19</v>
      </c>
    </row>
    <row r="224" spans="1:7">
      <c r="A224" t="s">
        <v>574</v>
      </c>
      <c r="B224" t="s">
        <v>575</v>
      </c>
      <c r="C224" t="s">
        <v>127</v>
      </c>
      <c r="D224" s="51" t="s">
        <v>40</v>
      </c>
      <c r="E224" s="52">
        <v>24.466999999999999</v>
      </c>
      <c r="F224" s="52">
        <v>56.302500000000002</v>
      </c>
      <c r="G224" s="52">
        <v>1022.83</v>
      </c>
    </row>
    <row r="225" spans="1:7">
      <c r="A225" t="s">
        <v>576</v>
      </c>
      <c r="B225" t="s">
        <v>577</v>
      </c>
      <c r="C225" t="s">
        <v>127</v>
      </c>
      <c r="D225" s="51" t="s">
        <v>40</v>
      </c>
      <c r="E225" s="52">
        <v>22.162099999999999</v>
      </c>
      <c r="F225" s="52">
        <v>57.176699999999997</v>
      </c>
      <c r="G225" s="52">
        <v>304.66000000000003</v>
      </c>
    </row>
    <row r="226" spans="1:7">
      <c r="A226" t="s">
        <v>578</v>
      </c>
      <c r="B226" t="s">
        <v>579</v>
      </c>
      <c r="C226" t="s">
        <v>127</v>
      </c>
      <c r="D226" s="51" t="s">
        <v>41</v>
      </c>
      <c r="E226" s="52">
        <v>27.352799999999998</v>
      </c>
      <c r="F226" s="52">
        <v>57.461599999999997</v>
      </c>
      <c r="G226" s="52">
        <v>744.49</v>
      </c>
    </row>
    <row r="227" spans="1:7">
      <c r="A227" t="s">
        <v>580</v>
      </c>
      <c r="B227" t="s">
        <v>581</v>
      </c>
      <c r="C227" t="s">
        <v>127</v>
      </c>
      <c r="D227" s="51" t="s">
        <v>41</v>
      </c>
      <c r="E227" s="52">
        <v>25.581399999999999</v>
      </c>
      <c r="F227" s="52">
        <v>56.578099999999999</v>
      </c>
      <c r="G227" s="52">
        <v>83.25</v>
      </c>
    </row>
    <row r="228" spans="1:7">
      <c r="A228" t="s">
        <v>582</v>
      </c>
      <c r="B228" t="s">
        <v>583</v>
      </c>
      <c r="C228" t="s">
        <v>127</v>
      </c>
      <c r="D228" s="51" t="s">
        <v>41</v>
      </c>
      <c r="E228" s="52">
        <v>25.867000000000001</v>
      </c>
      <c r="F228" s="52">
        <v>57.106200000000001</v>
      </c>
      <c r="G228" s="52">
        <v>10.45</v>
      </c>
    </row>
    <row r="229" spans="1:7">
      <c r="A229" t="s">
        <v>584</v>
      </c>
      <c r="B229" t="s">
        <v>585</v>
      </c>
      <c r="C229" t="s">
        <v>127</v>
      </c>
      <c r="D229" s="51" t="s">
        <v>41</v>
      </c>
      <c r="E229" s="52">
        <v>25.357700000000001</v>
      </c>
      <c r="F229" s="52">
        <v>57.054000000000002</v>
      </c>
      <c r="G229" s="52">
        <v>132.04</v>
      </c>
    </row>
    <row r="230" spans="1:7">
      <c r="A230" t="s">
        <v>586</v>
      </c>
      <c r="B230" t="s">
        <v>587</v>
      </c>
      <c r="C230" t="s">
        <v>127</v>
      </c>
      <c r="D230" s="51" t="s">
        <v>41</v>
      </c>
      <c r="E230" s="52">
        <v>26.169599999999999</v>
      </c>
      <c r="F230" s="52">
        <v>55.890999999999998</v>
      </c>
      <c r="G230" s="52">
        <v>210.66</v>
      </c>
    </row>
    <row r="231" spans="1:7">
      <c r="A231" t="s">
        <v>588</v>
      </c>
      <c r="B231" t="s">
        <v>589</v>
      </c>
      <c r="C231" t="s">
        <v>127</v>
      </c>
      <c r="D231" s="51" t="s">
        <v>41</v>
      </c>
      <c r="E231" s="52">
        <v>23.296600000000002</v>
      </c>
      <c r="F231" s="52">
        <v>56.378</v>
      </c>
      <c r="G231" s="52">
        <v>45.87</v>
      </c>
    </row>
    <row r="232" spans="1:7">
      <c r="A232" t="s">
        <v>590</v>
      </c>
      <c r="B232" t="s">
        <v>591</v>
      </c>
      <c r="C232" t="s">
        <v>127</v>
      </c>
      <c r="D232" s="51" t="s">
        <v>41</v>
      </c>
      <c r="E232" s="52">
        <v>23.258900000000001</v>
      </c>
      <c r="F232" s="52">
        <v>56.461300000000001</v>
      </c>
      <c r="G232" s="52">
        <v>130.44999999999999</v>
      </c>
    </row>
    <row r="233" spans="1:7">
      <c r="A233" t="s">
        <v>592</v>
      </c>
      <c r="B233" t="s">
        <v>593</v>
      </c>
      <c r="C233" t="s">
        <v>127</v>
      </c>
      <c r="D233" s="51" t="s">
        <v>41</v>
      </c>
      <c r="E233" s="52">
        <v>26.1129</v>
      </c>
      <c r="F233" s="52">
        <v>56.186399999999999</v>
      </c>
      <c r="G233" s="52">
        <v>159.38999999999999</v>
      </c>
    </row>
    <row r="234" spans="1:7">
      <c r="A234" t="s">
        <v>594</v>
      </c>
      <c r="B234" t="s">
        <v>595</v>
      </c>
      <c r="C234" t="s">
        <v>127</v>
      </c>
      <c r="D234" s="51" t="s">
        <v>41</v>
      </c>
      <c r="E234" s="52">
        <v>26.184999999999999</v>
      </c>
      <c r="F234" s="52">
        <v>56.633099999999999</v>
      </c>
      <c r="G234" s="52">
        <v>101.1</v>
      </c>
    </row>
    <row r="235" spans="1:7">
      <c r="A235" t="s">
        <v>596</v>
      </c>
      <c r="B235" t="s">
        <v>597</v>
      </c>
      <c r="C235" t="s">
        <v>127</v>
      </c>
      <c r="D235" s="51" t="s">
        <v>41</v>
      </c>
      <c r="E235" s="52">
        <v>27.526199999999999</v>
      </c>
      <c r="F235" s="52">
        <v>55.826300000000003</v>
      </c>
      <c r="G235" s="52">
        <v>156.94</v>
      </c>
    </row>
    <row r="236" spans="1:7">
      <c r="A236" t="s">
        <v>598</v>
      </c>
      <c r="B236" t="s">
        <v>599</v>
      </c>
      <c r="C236" t="s">
        <v>127</v>
      </c>
      <c r="D236" s="51" t="s">
        <v>41</v>
      </c>
      <c r="E236" s="52">
        <v>21.153300000000002</v>
      </c>
      <c r="F236" s="52">
        <v>56.260899999999999</v>
      </c>
      <c r="G236" s="52">
        <v>281.22000000000003</v>
      </c>
    </row>
    <row r="237" spans="1:7">
      <c r="A237" t="s">
        <v>600</v>
      </c>
      <c r="B237" t="s">
        <v>601</v>
      </c>
      <c r="C237" t="s">
        <v>127</v>
      </c>
      <c r="D237" s="51" t="s">
        <v>41</v>
      </c>
      <c r="E237" s="52">
        <v>24.4239</v>
      </c>
      <c r="F237" s="52">
        <v>57.646900000000002</v>
      </c>
      <c r="G237" s="52">
        <v>125.61</v>
      </c>
    </row>
    <row r="238" spans="1:7">
      <c r="A238" t="s">
        <v>602</v>
      </c>
      <c r="B238" t="s">
        <v>603</v>
      </c>
      <c r="C238" t="s">
        <v>127</v>
      </c>
      <c r="D238" s="51" t="s">
        <v>41</v>
      </c>
      <c r="E238" s="52">
        <v>27.602599999999999</v>
      </c>
      <c r="F238" s="52">
        <v>56.868000000000002</v>
      </c>
      <c r="G238" s="52">
        <v>45.81</v>
      </c>
    </row>
    <row r="239" spans="1:7">
      <c r="A239" t="s">
        <v>604</v>
      </c>
      <c r="B239" t="s">
        <v>605</v>
      </c>
      <c r="C239" t="s">
        <v>127</v>
      </c>
      <c r="D239" s="51" t="s">
        <v>41</v>
      </c>
      <c r="E239" s="52">
        <v>26.5595</v>
      </c>
      <c r="F239" s="52">
        <v>56.808599999999998</v>
      </c>
      <c r="G239" s="52">
        <v>16.850000000000001</v>
      </c>
    </row>
    <row r="240" spans="1:7">
      <c r="A240" t="s">
        <v>606</v>
      </c>
      <c r="B240" t="s">
        <v>607</v>
      </c>
      <c r="C240" t="s">
        <v>127</v>
      </c>
      <c r="D240" s="51" t="s">
        <v>41</v>
      </c>
      <c r="E240" s="52">
        <v>23.9206</v>
      </c>
      <c r="F240" s="52">
        <v>56.9876</v>
      </c>
      <c r="G240" s="52">
        <v>261.74</v>
      </c>
    </row>
    <row r="241" spans="1:7">
      <c r="A241" t="s">
        <v>608</v>
      </c>
      <c r="B241" t="s">
        <v>609</v>
      </c>
      <c r="C241" t="s">
        <v>127</v>
      </c>
      <c r="D241" s="51" t="s">
        <v>41</v>
      </c>
      <c r="E241" s="52">
        <v>26.9025</v>
      </c>
      <c r="F241" s="52">
        <v>56.215200000000003</v>
      </c>
      <c r="G241" s="52">
        <v>311.04000000000002</v>
      </c>
    </row>
    <row r="242" spans="1:7">
      <c r="A242" t="s">
        <v>610</v>
      </c>
      <c r="B242" t="s">
        <v>611</v>
      </c>
      <c r="C242" t="s">
        <v>127</v>
      </c>
      <c r="D242" s="51" t="s">
        <v>41</v>
      </c>
      <c r="E242" s="52">
        <v>21.974599999999999</v>
      </c>
      <c r="F242" s="52">
        <v>56.398400000000002</v>
      </c>
      <c r="G242" s="52">
        <v>62.23</v>
      </c>
    </row>
    <row r="243" spans="1:7">
      <c r="A243" t="s">
        <v>612</v>
      </c>
      <c r="B243" t="s">
        <v>613</v>
      </c>
      <c r="C243" t="s">
        <v>127</v>
      </c>
      <c r="D243" s="51" t="s">
        <v>41</v>
      </c>
      <c r="E243" s="52">
        <v>22.627400000000002</v>
      </c>
      <c r="F243" s="52">
        <v>56.680999999999997</v>
      </c>
      <c r="G243" s="52">
        <v>228.27</v>
      </c>
    </row>
    <row r="244" spans="1:7">
      <c r="A244" t="s">
        <v>614</v>
      </c>
      <c r="B244" t="s">
        <v>615</v>
      </c>
      <c r="C244" t="s">
        <v>127</v>
      </c>
      <c r="D244" s="51" t="s">
        <v>41</v>
      </c>
      <c r="E244" s="52">
        <v>22.346499999999999</v>
      </c>
      <c r="F244" s="52">
        <v>57.598300000000002</v>
      </c>
      <c r="G244" s="52">
        <v>216.07</v>
      </c>
    </row>
    <row r="245" spans="1:7">
      <c r="A245" t="s">
        <v>616</v>
      </c>
      <c r="B245" t="s">
        <v>617</v>
      </c>
      <c r="C245" t="s">
        <v>127</v>
      </c>
      <c r="D245" s="51" t="s">
        <v>40</v>
      </c>
      <c r="E245" s="52">
        <v>22.238499999999998</v>
      </c>
      <c r="F245" s="52">
        <v>57.495199999999997</v>
      </c>
      <c r="G245" s="52">
        <v>83.34</v>
      </c>
    </row>
    <row r="246" spans="1:7">
      <c r="A246" t="s">
        <v>618</v>
      </c>
      <c r="B246" t="s">
        <v>619</v>
      </c>
      <c r="C246" t="s">
        <v>127</v>
      </c>
      <c r="D246" s="51" t="s">
        <v>41</v>
      </c>
      <c r="E246" s="52">
        <v>23.318100000000001</v>
      </c>
      <c r="F246" s="52">
        <v>57.052700000000002</v>
      </c>
      <c r="G246" s="52">
        <v>14.88</v>
      </c>
    </row>
    <row r="247" spans="1:7">
      <c r="A247" t="s">
        <v>620</v>
      </c>
      <c r="B247" t="s">
        <v>621</v>
      </c>
      <c r="C247" t="s">
        <v>127</v>
      </c>
      <c r="D247" s="51" t="s">
        <v>41</v>
      </c>
      <c r="E247" s="52">
        <v>26.2437</v>
      </c>
      <c r="F247" s="52">
        <v>57.586300000000001</v>
      </c>
      <c r="G247" s="52">
        <v>0.99</v>
      </c>
    </row>
    <row r="248" spans="1:7">
      <c r="A248" t="s">
        <v>622</v>
      </c>
      <c r="B248" t="s">
        <v>623</v>
      </c>
      <c r="C248" t="s">
        <v>127</v>
      </c>
      <c r="D248" s="51" t="s">
        <v>41</v>
      </c>
      <c r="E248" s="52">
        <v>26.186</v>
      </c>
      <c r="F248" s="52">
        <v>57.575099999999999</v>
      </c>
      <c r="G248" s="52">
        <v>2.17</v>
      </c>
    </row>
    <row r="249" spans="1:7">
      <c r="A249" t="s">
        <v>624</v>
      </c>
      <c r="B249" t="s">
        <v>625</v>
      </c>
      <c r="C249" t="s">
        <v>127</v>
      </c>
      <c r="D249" s="51" t="s">
        <v>41</v>
      </c>
      <c r="E249" s="52">
        <v>21.722028000000002</v>
      </c>
      <c r="F249" s="52">
        <v>57.391401000000002</v>
      </c>
      <c r="G249" s="52">
        <v>455.22</v>
      </c>
    </row>
    <row r="250" spans="1:7">
      <c r="A250" t="s">
        <v>626</v>
      </c>
      <c r="B250" t="s">
        <v>627</v>
      </c>
      <c r="C250" t="s">
        <v>127</v>
      </c>
      <c r="D250" s="51" t="s">
        <v>41</v>
      </c>
      <c r="E250" s="52">
        <v>22.148299999999999</v>
      </c>
      <c r="F250" s="52">
        <v>57.247599999999998</v>
      </c>
      <c r="G250" s="52">
        <v>56.06</v>
      </c>
    </row>
    <row r="251" spans="1:7">
      <c r="A251" t="s">
        <v>628</v>
      </c>
      <c r="B251" t="s">
        <v>629</v>
      </c>
      <c r="C251" t="s">
        <v>127</v>
      </c>
      <c r="D251" s="51" t="s">
        <v>41</v>
      </c>
      <c r="E251" s="52">
        <v>21.857900000000001</v>
      </c>
      <c r="F251" s="52">
        <v>57.373800000000003</v>
      </c>
      <c r="G251" s="52">
        <v>77.84</v>
      </c>
    </row>
    <row r="252" spans="1:7">
      <c r="A252" t="s">
        <v>630</v>
      </c>
      <c r="B252" t="s">
        <v>631</v>
      </c>
      <c r="C252" t="s">
        <v>127</v>
      </c>
      <c r="D252" s="51" t="s">
        <v>40</v>
      </c>
      <c r="E252" s="52">
        <v>26.977399999999999</v>
      </c>
      <c r="F252" s="52">
        <v>57.146000000000001</v>
      </c>
      <c r="G252" s="52">
        <v>865.97</v>
      </c>
    </row>
    <row r="253" spans="1:7">
      <c r="A253" t="s">
        <v>632</v>
      </c>
      <c r="B253" t="s">
        <v>633</v>
      </c>
      <c r="C253" t="s">
        <v>127</v>
      </c>
      <c r="D253" s="51" t="s">
        <v>41</v>
      </c>
      <c r="E253" s="52">
        <v>21.433700000000002</v>
      </c>
      <c r="F253" s="52">
        <v>56.932400000000001</v>
      </c>
      <c r="G253" s="52">
        <v>79.09</v>
      </c>
    </row>
    <row r="254" spans="1:7">
      <c r="A254" t="s">
        <v>634</v>
      </c>
      <c r="B254" t="s">
        <v>635</v>
      </c>
      <c r="C254" t="s">
        <v>127</v>
      </c>
      <c r="D254" s="51" t="s">
        <v>41</v>
      </c>
      <c r="E254" s="52">
        <v>26.7409</v>
      </c>
      <c r="F254" s="52">
        <v>57.511299999999999</v>
      </c>
      <c r="G254" s="52">
        <v>75.900000000000006</v>
      </c>
    </row>
    <row r="255" spans="1:7">
      <c r="A255" t="s">
        <v>636</v>
      </c>
      <c r="B255" t="s">
        <v>637</v>
      </c>
      <c r="C255" t="s">
        <v>127</v>
      </c>
      <c r="D255" s="51" t="s">
        <v>40</v>
      </c>
      <c r="E255" s="52">
        <v>27.619700000000002</v>
      </c>
      <c r="F255" s="52">
        <v>56.0197</v>
      </c>
      <c r="G255" s="52">
        <v>70.06</v>
      </c>
    </row>
    <row r="256" spans="1:7">
      <c r="A256" t="s">
        <v>638</v>
      </c>
      <c r="B256" t="s">
        <v>639</v>
      </c>
      <c r="C256" t="s">
        <v>127</v>
      </c>
      <c r="D256" s="51" t="s">
        <v>40</v>
      </c>
      <c r="E256" s="52">
        <v>25.909600000000001</v>
      </c>
      <c r="F256" s="52">
        <v>57.758299999999998</v>
      </c>
      <c r="G256" s="52">
        <v>183.27</v>
      </c>
    </row>
    <row r="257" spans="1:7">
      <c r="A257" t="s">
        <v>640</v>
      </c>
      <c r="B257" t="s">
        <v>641</v>
      </c>
      <c r="C257" t="s">
        <v>127</v>
      </c>
      <c r="D257" s="51" t="s">
        <v>40</v>
      </c>
      <c r="E257" s="52">
        <v>25.2622</v>
      </c>
      <c r="F257" s="52">
        <v>57.7545</v>
      </c>
      <c r="G257" s="52">
        <v>431.04</v>
      </c>
    </row>
    <row r="258" spans="1:7">
      <c r="A258" t="s">
        <v>642</v>
      </c>
      <c r="B258" t="s">
        <v>643</v>
      </c>
      <c r="C258" t="s">
        <v>127</v>
      </c>
      <c r="D258" s="51" t="s">
        <v>41</v>
      </c>
      <c r="E258" s="52">
        <v>21.6297</v>
      </c>
      <c r="F258" s="52">
        <v>57.4452</v>
      </c>
      <c r="G258" s="52">
        <v>51.28</v>
      </c>
    </row>
    <row r="259" spans="1:7">
      <c r="A259" t="s">
        <v>644</v>
      </c>
      <c r="B259" t="s">
        <v>645</v>
      </c>
      <c r="C259" t="s">
        <v>127</v>
      </c>
      <c r="D259" s="51" t="s">
        <v>41</v>
      </c>
      <c r="E259" s="52">
        <v>25.763400000000001</v>
      </c>
      <c r="F259" s="52">
        <v>56.2682</v>
      </c>
      <c r="G259" s="52">
        <v>182.75</v>
      </c>
    </row>
    <row r="260" spans="1:7">
      <c r="A260" t="s">
        <v>646</v>
      </c>
      <c r="B260" t="s">
        <v>647</v>
      </c>
      <c r="C260" t="s">
        <v>127</v>
      </c>
      <c r="D260" s="51" t="s">
        <v>41</v>
      </c>
      <c r="E260" s="52">
        <v>22.132999999999999</v>
      </c>
      <c r="F260" s="52">
        <v>57.120199999999997</v>
      </c>
      <c r="G260" s="52">
        <v>292.89999999999998</v>
      </c>
    </row>
    <row r="261" spans="1:7">
      <c r="A261" t="s">
        <v>648</v>
      </c>
      <c r="B261" t="s">
        <v>649</v>
      </c>
      <c r="C261" t="s">
        <v>127</v>
      </c>
      <c r="D261" s="51" t="s">
        <v>40</v>
      </c>
      <c r="E261" s="52">
        <v>26.3811</v>
      </c>
      <c r="F261" s="52">
        <v>56.2652</v>
      </c>
      <c r="G261" s="52">
        <v>376.57</v>
      </c>
    </row>
    <row r="262" spans="1:7">
      <c r="A262" t="s">
        <v>650</v>
      </c>
      <c r="B262" t="s">
        <v>651</v>
      </c>
      <c r="C262" t="s">
        <v>127</v>
      </c>
      <c r="D262" s="51" t="s">
        <v>40</v>
      </c>
      <c r="E262" s="52">
        <v>21.4041</v>
      </c>
      <c r="F262" s="52">
        <v>56.627499999999998</v>
      </c>
      <c r="G262" s="52">
        <v>595.88</v>
      </c>
    </row>
    <row r="263" spans="1:7">
      <c r="A263" t="s">
        <v>652</v>
      </c>
      <c r="B263" t="s">
        <v>653</v>
      </c>
      <c r="C263" t="s">
        <v>127</v>
      </c>
      <c r="D263" s="51" t="s">
        <v>41</v>
      </c>
      <c r="E263" s="52">
        <v>26.584099999999999</v>
      </c>
      <c r="F263" s="52">
        <v>57.386200000000002</v>
      </c>
      <c r="G263" s="52">
        <v>43.05</v>
      </c>
    </row>
    <row r="264" spans="1:7">
      <c r="A264" t="s">
        <v>654</v>
      </c>
      <c r="B264" t="s">
        <v>655</v>
      </c>
      <c r="C264" t="s">
        <v>127</v>
      </c>
      <c r="D264" s="51" t="s">
        <v>41</v>
      </c>
      <c r="E264" s="52">
        <v>25.035499999999999</v>
      </c>
      <c r="F264" s="52">
        <v>56.475000000000001</v>
      </c>
      <c r="G264" s="52">
        <v>214.62</v>
      </c>
    </row>
    <row r="265" spans="1:7">
      <c r="A265" t="s">
        <v>656</v>
      </c>
      <c r="B265" t="s">
        <v>657</v>
      </c>
      <c r="C265" t="s">
        <v>127</v>
      </c>
      <c r="D265" s="51" t="s">
        <v>41</v>
      </c>
      <c r="E265" s="52">
        <v>24.937000000000001</v>
      </c>
      <c r="F265" s="52">
        <v>57.509900000000002</v>
      </c>
      <c r="G265" s="52">
        <v>152.35</v>
      </c>
    </row>
    <row r="266" spans="1:7">
      <c r="A266" t="s">
        <v>658</v>
      </c>
      <c r="B266" t="s">
        <v>659</v>
      </c>
      <c r="C266" t="s">
        <v>127</v>
      </c>
      <c r="D266" s="51" t="s">
        <v>41</v>
      </c>
      <c r="E266" s="52">
        <v>26.9696</v>
      </c>
      <c r="F266" s="52">
        <v>57.381100000000004</v>
      </c>
      <c r="G266" s="52">
        <v>27.92</v>
      </c>
    </row>
    <row r="267" spans="1:7">
      <c r="A267" t="s">
        <v>660</v>
      </c>
      <c r="B267" t="s">
        <v>661</v>
      </c>
      <c r="C267" t="s">
        <v>127</v>
      </c>
      <c r="D267" s="51" t="s">
        <v>41</v>
      </c>
      <c r="E267" s="52">
        <v>24.5884</v>
      </c>
      <c r="F267" s="52">
        <v>57.950800000000001</v>
      </c>
      <c r="G267" s="52">
        <v>352.91</v>
      </c>
    </row>
    <row r="268" spans="1:7">
      <c r="A268" t="s">
        <v>662</v>
      </c>
      <c r="B268" t="s">
        <v>663</v>
      </c>
      <c r="C268" t="s">
        <v>127</v>
      </c>
      <c r="D268" s="51" t="s">
        <v>41</v>
      </c>
      <c r="E268" s="52">
        <v>26.2303</v>
      </c>
      <c r="F268" s="52">
        <v>56.1233</v>
      </c>
      <c r="G268" s="52">
        <v>230.68</v>
      </c>
    </row>
    <row r="269" spans="1:7">
      <c r="A269" t="s">
        <v>664</v>
      </c>
      <c r="B269" t="s">
        <v>665</v>
      </c>
      <c r="C269" t="s">
        <v>127</v>
      </c>
      <c r="D269" s="51" t="s">
        <v>41</v>
      </c>
      <c r="E269" s="52">
        <v>26.693999999999999</v>
      </c>
      <c r="F269" s="52">
        <v>57.175899999999999</v>
      </c>
      <c r="G269" s="52">
        <v>206.48</v>
      </c>
    </row>
    <row r="270" spans="1:7">
      <c r="A270" t="s">
        <v>666</v>
      </c>
      <c r="B270" t="s">
        <v>667</v>
      </c>
      <c r="C270" t="s">
        <v>127</v>
      </c>
      <c r="D270" s="51" t="s">
        <v>41</v>
      </c>
      <c r="E270" s="52">
        <v>22.0397</v>
      </c>
      <c r="F270" s="52">
        <v>57.119599999999998</v>
      </c>
      <c r="G270" s="52">
        <v>19.23</v>
      </c>
    </row>
    <row r="271" spans="1:7">
      <c r="A271" t="s">
        <v>668</v>
      </c>
      <c r="B271" t="s">
        <v>669</v>
      </c>
      <c r="C271" t="s">
        <v>127</v>
      </c>
      <c r="D271" s="51" t="s">
        <v>41</v>
      </c>
      <c r="E271" s="52">
        <v>27.499500000000001</v>
      </c>
      <c r="F271" s="52">
        <v>57.425699999999999</v>
      </c>
      <c r="G271" s="52">
        <v>159.06</v>
      </c>
    </row>
    <row r="272" spans="1:7">
      <c r="A272" t="s">
        <v>670</v>
      </c>
      <c r="B272" t="s">
        <v>671</v>
      </c>
      <c r="C272" t="s">
        <v>127</v>
      </c>
      <c r="D272" s="51" t="s">
        <v>41</v>
      </c>
      <c r="E272" s="52">
        <v>27.014700000000001</v>
      </c>
      <c r="F272" s="52">
        <v>57.240099999999998</v>
      </c>
      <c r="G272" s="52">
        <v>66.569999999999993</v>
      </c>
    </row>
    <row r="273" spans="1:7">
      <c r="A273" t="s">
        <v>672</v>
      </c>
      <c r="B273" t="s">
        <v>673</v>
      </c>
      <c r="C273" t="s">
        <v>127</v>
      </c>
      <c r="D273" s="51" t="s">
        <v>40</v>
      </c>
      <c r="E273" s="52">
        <v>26.450399999999998</v>
      </c>
      <c r="F273" s="52">
        <v>55.952100000000002</v>
      </c>
      <c r="G273" s="52">
        <v>109.47</v>
      </c>
    </row>
    <row r="274" spans="1:7">
      <c r="A274" t="s">
        <v>674</v>
      </c>
      <c r="B274" t="s">
        <v>675</v>
      </c>
      <c r="C274" t="s">
        <v>127</v>
      </c>
      <c r="D274" s="51" t="s">
        <v>41</v>
      </c>
      <c r="E274" s="52">
        <v>22.501899999999999</v>
      </c>
      <c r="F274" s="52">
        <v>56.959200000000003</v>
      </c>
      <c r="G274" s="52">
        <v>80.16</v>
      </c>
    </row>
    <row r="275" spans="1:7">
      <c r="A275" t="s">
        <v>676</v>
      </c>
      <c r="B275" t="s">
        <v>677</v>
      </c>
      <c r="C275" t="s">
        <v>127</v>
      </c>
      <c r="D275" s="51" t="s">
        <v>41</v>
      </c>
      <c r="E275" s="52">
        <v>26.572700000000001</v>
      </c>
      <c r="F275" s="52">
        <v>57.525300000000001</v>
      </c>
      <c r="G275" s="52">
        <v>65.900000000000006</v>
      </c>
    </row>
    <row r="276" spans="1:7">
      <c r="A276" t="s">
        <v>678</v>
      </c>
      <c r="B276" t="s">
        <v>679</v>
      </c>
      <c r="C276" t="s">
        <v>127</v>
      </c>
      <c r="D276" s="51" t="s">
        <v>41</v>
      </c>
      <c r="E276" s="52">
        <v>26.459199999999999</v>
      </c>
      <c r="F276" s="52">
        <v>57.337899999999998</v>
      </c>
      <c r="G276" s="52">
        <v>77.48</v>
      </c>
    </row>
    <row r="277" spans="1:7">
      <c r="A277" t="s">
        <v>680</v>
      </c>
      <c r="B277" t="s">
        <v>681</v>
      </c>
      <c r="C277" t="s">
        <v>127</v>
      </c>
      <c r="D277" s="51" t="s">
        <v>41</v>
      </c>
      <c r="E277" s="52">
        <v>25.649699999999999</v>
      </c>
      <c r="F277" s="52">
        <v>56.240600000000001</v>
      </c>
      <c r="G277" s="52">
        <v>155.53</v>
      </c>
    </row>
    <row r="278" spans="1:7">
      <c r="A278" t="s">
        <v>682</v>
      </c>
      <c r="B278" t="s">
        <v>683</v>
      </c>
      <c r="C278" t="s">
        <v>127</v>
      </c>
      <c r="D278" s="51" t="s">
        <v>41</v>
      </c>
      <c r="E278" s="52">
        <v>26.2317</v>
      </c>
      <c r="F278" s="52">
        <v>55.936900000000001</v>
      </c>
      <c r="G278" s="52">
        <v>105.78</v>
      </c>
    </row>
    <row r="279" spans="1:7">
      <c r="A279" t="s">
        <v>684</v>
      </c>
      <c r="B279" t="s">
        <v>685</v>
      </c>
      <c r="C279" t="s">
        <v>127</v>
      </c>
      <c r="D279" s="51" t="s">
        <v>41</v>
      </c>
      <c r="E279" s="52">
        <v>22.375900000000001</v>
      </c>
      <c r="F279" s="52">
        <v>57.177599999999998</v>
      </c>
      <c r="G279" s="52">
        <v>52.87</v>
      </c>
    </row>
    <row r="280" spans="1:7">
      <c r="A280" t="s">
        <v>686</v>
      </c>
      <c r="B280" t="s">
        <v>687</v>
      </c>
      <c r="C280" t="s">
        <v>127</v>
      </c>
      <c r="D280" s="51" t="s">
        <v>41</v>
      </c>
      <c r="E280" s="52">
        <v>27.686699999999998</v>
      </c>
      <c r="F280" s="52">
        <v>57.3005</v>
      </c>
      <c r="G280" s="52">
        <v>63.76</v>
      </c>
    </row>
    <row r="281" spans="1:7">
      <c r="A281" t="s">
        <v>688</v>
      </c>
      <c r="B281" t="s">
        <v>689</v>
      </c>
      <c r="C281" t="s">
        <v>127</v>
      </c>
      <c r="D281" s="51" t="s">
        <v>40</v>
      </c>
      <c r="E281" s="52">
        <v>25.234500000000001</v>
      </c>
      <c r="F281" s="52">
        <v>57.865600000000001</v>
      </c>
      <c r="G281" s="52">
        <v>443.83</v>
      </c>
    </row>
    <row r="282" spans="1:7">
      <c r="A282" t="s">
        <v>690</v>
      </c>
      <c r="B282" t="s">
        <v>691</v>
      </c>
      <c r="C282" t="s">
        <v>127</v>
      </c>
      <c r="D282" s="51" t="s">
        <v>41</v>
      </c>
      <c r="E282" s="52">
        <v>21.254999999999999</v>
      </c>
      <c r="F282" s="52">
        <v>56.8581</v>
      </c>
      <c r="G282" s="52">
        <v>170.21</v>
      </c>
    </row>
    <row r="283" spans="1:7">
      <c r="A283" t="s">
        <v>692</v>
      </c>
      <c r="B283" t="s">
        <v>693</v>
      </c>
      <c r="C283" t="s">
        <v>127</v>
      </c>
      <c r="D283" s="51" t="s">
        <v>210</v>
      </c>
      <c r="E283" s="52">
        <v>21.984999999999999</v>
      </c>
      <c r="F283" s="52">
        <v>56.690199999999997</v>
      </c>
      <c r="G283" s="52">
        <v>496.23</v>
      </c>
    </row>
    <row r="284" spans="1:7">
      <c r="A284" t="s">
        <v>694</v>
      </c>
      <c r="B284" t="s">
        <v>695</v>
      </c>
      <c r="C284" t="s">
        <v>127</v>
      </c>
      <c r="D284" s="51" t="s">
        <v>41</v>
      </c>
      <c r="E284" s="52">
        <v>27.284099999999999</v>
      </c>
      <c r="F284" s="52">
        <v>57.340299999999999</v>
      </c>
      <c r="G284" s="52">
        <v>52.19</v>
      </c>
    </row>
    <row r="285" spans="1:7">
      <c r="A285" t="s">
        <v>696</v>
      </c>
      <c r="B285" t="s">
        <v>697</v>
      </c>
      <c r="C285" t="s">
        <v>127</v>
      </c>
      <c r="D285" s="51" t="s">
        <v>41</v>
      </c>
      <c r="E285" s="52">
        <v>21.567299999999999</v>
      </c>
      <c r="F285" s="52">
        <v>56.758200000000002</v>
      </c>
      <c r="G285" s="52">
        <v>49.36</v>
      </c>
    </row>
    <row r="286" spans="1:7">
      <c r="A286" t="s">
        <v>698</v>
      </c>
      <c r="B286" t="s">
        <v>699</v>
      </c>
      <c r="C286" t="s">
        <v>127</v>
      </c>
      <c r="D286" s="51" t="s">
        <v>41</v>
      </c>
      <c r="E286" s="52">
        <v>23.024000000000001</v>
      </c>
      <c r="F286" s="52">
        <v>57.008400000000002</v>
      </c>
      <c r="G286" s="52">
        <v>67.73</v>
      </c>
    </row>
    <row r="287" spans="1:7">
      <c r="A287" t="s">
        <v>700</v>
      </c>
      <c r="B287" t="s">
        <v>701</v>
      </c>
      <c r="C287" t="s">
        <v>127</v>
      </c>
      <c r="D287" s="51" t="s">
        <v>40</v>
      </c>
      <c r="E287" s="52">
        <v>21.522200000000002</v>
      </c>
      <c r="F287" s="52">
        <v>56.922800000000002</v>
      </c>
      <c r="G287" s="52">
        <v>688.18</v>
      </c>
    </row>
    <row r="288" spans="1:7">
      <c r="A288" t="s">
        <v>702</v>
      </c>
      <c r="B288" t="s">
        <v>703</v>
      </c>
      <c r="C288" t="s">
        <v>127</v>
      </c>
      <c r="D288" s="51" t="s">
        <v>41</v>
      </c>
      <c r="E288" s="52">
        <v>26.802099999999999</v>
      </c>
      <c r="F288" s="52">
        <v>57.405200000000001</v>
      </c>
      <c r="G288" s="52">
        <v>86.41</v>
      </c>
    </row>
    <row r="289" spans="1:7">
      <c r="A289" t="s">
        <v>704</v>
      </c>
      <c r="B289" t="s">
        <v>705</v>
      </c>
      <c r="C289" t="s">
        <v>127</v>
      </c>
      <c r="D289" s="51" t="s">
        <v>41</v>
      </c>
      <c r="E289" s="52">
        <v>25.6706</v>
      </c>
      <c r="F289" s="52">
        <v>56.303199999999997</v>
      </c>
      <c r="G289" s="52">
        <v>141.97999999999999</v>
      </c>
    </row>
    <row r="290" spans="1:7">
      <c r="A290" t="s">
        <v>706</v>
      </c>
      <c r="B290" t="s">
        <v>707</v>
      </c>
      <c r="C290" t="s">
        <v>127</v>
      </c>
      <c r="D290" s="51" t="s">
        <v>41</v>
      </c>
      <c r="E290" s="52">
        <v>25.223500000000001</v>
      </c>
      <c r="F290" s="52">
        <v>57.5535</v>
      </c>
      <c r="G290" s="52">
        <v>118.17</v>
      </c>
    </row>
    <row r="291" spans="1:7">
      <c r="A291" t="s">
        <v>708</v>
      </c>
      <c r="B291" t="s">
        <v>709</v>
      </c>
      <c r="C291" t="s">
        <v>127</v>
      </c>
      <c r="D291" s="51" t="s">
        <v>41</v>
      </c>
      <c r="E291" s="52">
        <v>26.746700000000001</v>
      </c>
      <c r="F291" s="52">
        <v>56.154200000000003</v>
      </c>
      <c r="G291" s="52">
        <v>68.459999999999994</v>
      </c>
    </row>
    <row r="292" spans="1:7">
      <c r="A292" t="s">
        <v>710</v>
      </c>
      <c r="B292" t="s">
        <v>711</v>
      </c>
      <c r="C292" t="s">
        <v>127</v>
      </c>
      <c r="D292" s="51" t="s">
        <v>41</v>
      </c>
      <c r="E292" s="52">
        <v>21.1934</v>
      </c>
      <c r="F292" s="52">
        <v>56.893599999999999</v>
      </c>
      <c r="G292" s="52">
        <v>41.98</v>
      </c>
    </row>
    <row r="293" spans="1:7">
      <c r="A293" t="s">
        <v>712</v>
      </c>
      <c r="B293" t="s">
        <v>713</v>
      </c>
      <c r="C293" t="s">
        <v>127</v>
      </c>
      <c r="D293" s="51" t="s">
        <v>40</v>
      </c>
      <c r="E293" s="52">
        <v>26.914100000000001</v>
      </c>
      <c r="F293" s="52">
        <v>56.828200000000002</v>
      </c>
      <c r="G293" s="52">
        <v>51351.26</v>
      </c>
    </row>
    <row r="294" spans="1:7">
      <c r="A294" t="s">
        <v>714</v>
      </c>
      <c r="B294" t="s">
        <v>715</v>
      </c>
      <c r="C294" t="s">
        <v>127</v>
      </c>
      <c r="D294" s="51" t="s">
        <v>41</v>
      </c>
      <c r="E294" s="52">
        <v>24.979099999999999</v>
      </c>
      <c r="F294" s="52">
        <v>57.095100000000002</v>
      </c>
      <c r="G294" s="52">
        <v>52.53</v>
      </c>
    </row>
    <row r="295" spans="1:7">
      <c r="A295" t="s">
        <v>716</v>
      </c>
      <c r="B295" t="s">
        <v>717</v>
      </c>
      <c r="C295" t="s">
        <v>718</v>
      </c>
      <c r="D295" s="51" t="s">
        <v>40</v>
      </c>
      <c r="E295" s="52">
        <v>25.7836</v>
      </c>
      <c r="F295" s="52">
        <v>57.047899999999998</v>
      </c>
      <c r="G295" s="52">
        <v>8925.0300000000007</v>
      </c>
    </row>
    <row r="296" spans="1:7">
      <c r="A296" t="s">
        <v>719</v>
      </c>
      <c r="B296" t="s">
        <v>720</v>
      </c>
      <c r="C296" t="s">
        <v>718</v>
      </c>
      <c r="D296" s="51" t="s">
        <v>40</v>
      </c>
      <c r="E296" s="52">
        <v>26.9374</v>
      </c>
      <c r="F296" s="52">
        <v>57.555300000000003</v>
      </c>
      <c r="G296" s="52">
        <v>20846.990000000002</v>
      </c>
    </row>
    <row r="297" spans="1:7">
      <c r="A297" t="s">
        <v>721</v>
      </c>
      <c r="B297" t="s">
        <v>722</v>
      </c>
      <c r="C297" t="s">
        <v>718</v>
      </c>
      <c r="D297" s="51" t="s">
        <v>40</v>
      </c>
      <c r="E297" s="52">
        <v>26.343599999999999</v>
      </c>
      <c r="F297" s="52">
        <v>55.814999999999998</v>
      </c>
      <c r="G297" s="52">
        <v>20813.419999999998</v>
      </c>
    </row>
    <row r="298" spans="1:7">
      <c r="A298" t="s">
        <v>723</v>
      </c>
      <c r="B298" t="s">
        <v>724</v>
      </c>
      <c r="C298" t="s">
        <v>718</v>
      </c>
      <c r="D298" s="51" t="s">
        <v>40</v>
      </c>
      <c r="E298" s="52">
        <v>26.880199999999999</v>
      </c>
      <c r="F298" s="52">
        <v>55.867800000000003</v>
      </c>
      <c r="G298" s="52">
        <v>52078.29</v>
      </c>
    </row>
    <row r="299" spans="1:7">
      <c r="A299" t="s">
        <v>725</v>
      </c>
      <c r="B299" t="s">
        <v>726</v>
      </c>
      <c r="C299" t="s">
        <v>718</v>
      </c>
      <c r="D299" s="51" t="s">
        <v>40</v>
      </c>
      <c r="E299" s="52">
        <v>25.916599999999999</v>
      </c>
      <c r="F299" s="52">
        <v>56.880499999999998</v>
      </c>
      <c r="G299" s="52">
        <v>27114.73</v>
      </c>
    </row>
    <row r="300" spans="1:7">
      <c r="A300" t="s">
        <v>727</v>
      </c>
      <c r="B300" t="s">
        <v>728</v>
      </c>
      <c r="C300" t="s">
        <v>718</v>
      </c>
      <c r="D300" s="51" t="s">
        <v>40</v>
      </c>
      <c r="E300" s="52">
        <v>25.982800000000001</v>
      </c>
      <c r="F300" s="52">
        <v>57.653799999999997</v>
      </c>
      <c r="G300" s="52">
        <v>21749.4</v>
      </c>
    </row>
    <row r="301" spans="1:7">
      <c r="A301" t="s">
        <v>729</v>
      </c>
      <c r="B301" t="s">
        <v>730</v>
      </c>
      <c r="C301" t="s">
        <v>718</v>
      </c>
      <c r="D301" s="51" t="s">
        <v>40</v>
      </c>
      <c r="E301" s="52">
        <v>24.4589</v>
      </c>
      <c r="F301" s="52">
        <v>57.161200000000001</v>
      </c>
      <c r="G301" s="52">
        <v>10149.68</v>
      </c>
    </row>
    <row r="302" spans="1:7">
      <c r="A302" t="s">
        <v>731</v>
      </c>
      <c r="B302" t="s">
        <v>732</v>
      </c>
      <c r="C302" t="s">
        <v>718</v>
      </c>
      <c r="D302" s="51" t="s">
        <v>41</v>
      </c>
      <c r="E302" s="52">
        <v>26.864000000000001</v>
      </c>
      <c r="F302" s="52">
        <v>56.267499999999998</v>
      </c>
      <c r="G302" s="52">
        <v>2768.5</v>
      </c>
    </row>
    <row r="303" spans="1:7">
      <c r="A303" t="s">
        <v>733</v>
      </c>
      <c r="B303" t="s">
        <v>734</v>
      </c>
      <c r="C303" t="s">
        <v>718</v>
      </c>
      <c r="D303" s="51" t="s">
        <v>41</v>
      </c>
      <c r="E303" s="52">
        <v>26.430599999999998</v>
      </c>
      <c r="F303" s="52">
        <v>56.1554</v>
      </c>
      <c r="G303" s="52">
        <v>914.64</v>
      </c>
    </row>
    <row r="304" spans="1:7">
      <c r="A304" t="s">
        <v>735</v>
      </c>
      <c r="B304" t="s">
        <v>736</v>
      </c>
      <c r="C304" t="s">
        <v>737</v>
      </c>
      <c r="D304" s="51" t="s">
        <v>41</v>
      </c>
      <c r="E304" s="52">
        <v>24.956700000000001</v>
      </c>
      <c r="F304" s="52">
        <v>56.620600000000003</v>
      </c>
      <c r="G304" s="52">
        <v>2.87</v>
      </c>
    </row>
    <row r="305" spans="1:7">
      <c r="A305" t="s">
        <v>738</v>
      </c>
      <c r="B305" t="s">
        <v>739</v>
      </c>
      <c r="C305" t="s">
        <v>737</v>
      </c>
      <c r="D305" s="51" t="s">
        <v>41</v>
      </c>
      <c r="E305" s="52">
        <v>27.300522000000001</v>
      </c>
      <c r="F305" s="52">
        <v>57.443040000000003</v>
      </c>
      <c r="G305" s="52">
        <v>4.58</v>
      </c>
    </row>
    <row r="306" spans="1:7">
      <c r="A306" t="s">
        <v>740</v>
      </c>
      <c r="B306" t="s">
        <v>741</v>
      </c>
      <c r="C306" t="s">
        <v>737</v>
      </c>
      <c r="D306" s="51" t="s">
        <v>41</v>
      </c>
      <c r="E306" s="52">
        <v>26.332699999999999</v>
      </c>
      <c r="F306" s="52">
        <v>57.375599999999999</v>
      </c>
      <c r="G306" s="52">
        <v>129.59</v>
      </c>
    </row>
    <row r="307" spans="1:7">
      <c r="A307" t="s">
        <v>742</v>
      </c>
      <c r="B307" t="s">
        <v>743</v>
      </c>
      <c r="C307" t="s">
        <v>737</v>
      </c>
      <c r="D307" s="51" t="s">
        <v>41</v>
      </c>
      <c r="E307" s="52">
        <v>26.433800000000002</v>
      </c>
      <c r="F307" s="52">
        <v>57.429000000000002</v>
      </c>
      <c r="G307" s="52">
        <v>68.489999999999995</v>
      </c>
    </row>
    <row r="308" spans="1:7">
      <c r="A308" t="s">
        <v>744</v>
      </c>
      <c r="B308" t="s">
        <v>745</v>
      </c>
      <c r="C308" t="s">
        <v>737</v>
      </c>
      <c r="D308" s="51" t="s">
        <v>41</v>
      </c>
      <c r="E308" s="52">
        <v>27.145399999999999</v>
      </c>
      <c r="F308" s="52">
        <v>57.557600000000001</v>
      </c>
      <c r="G308" s="52">
        <v>280.43</v>
      </c>
    </row>
    <row r="309" spans="1:7">
      <c r="A309" t="s">
        <v>746</v>
      </c>
      <c r="B309" t="s">
        <v>747</v>
      </c>
      <c r="C309" t="s">
        <v>737</v>
      </c>
      <c r="D309" s="51" t="s">
        <v>41</v>
      </c>
      <c r="E309" s="52">
        <v>24.033899999999999</v>
      </c>
      <c r="F309" s="52">
        <v>56.446199999999997</v>
      </c>
      <c r="G309" s="52">
        <v>18.850000000000001</v>
      </c>
    </row>
    <row r="310" spans="1:7">
      <c r="A310" t="s">
        <v>748</v>
      </c>
      <c r="B310" t="s">
        <v>749</v>
      </c>
      <c r="C310" t="s">
        <v>737</v>
      </c>
      <c r="D310" s="51" t="s">
        <v>41</v>
      </c>
      <c r="E310" s="52">
        <v>25.6114</v>
      </c>
      <c r="F310" s="52">
        <v>56.571199999999997</v>
      </c>
      <c r="G310" s="52">
        <v>4.66</v>
      </c>
    </row>
    <row r="311" spans="1:7">
      <c r="A311" t="s">
        <v>750</v>
      </c>
      <c r="B311" t="s">
        <v>751</v>
      </c>
      <c r="C311" t="s">
        <v>737</v>
      </c>
      <c r="D311" s="51" t="s">
        <v>41</v>
      </c>
      <c r="E311" s="52">
        <v>24.7971</v>
      </c>
      <c r="F311" s="52">
        <v>57.073599999999999</v>
      </c>
      <c r="G311" s="52">
        <v>1.95</v>
      </c>
    </row>
    <row r="312" spans="1:7">
      <c r="A312" t="s">
        <v>752</v>
      </c>
      <c r="B312" t="s">
        <v>753</v>
      </c>
      <c r="C312" t="s">
        <v>737</v>
      </c>
      <c r="D312" s="51" t="s">
        <v>41</v>
      </c>
      <c r="E312" s="52">
        <v>23.3124</v>
      </c>
      <c r="F312" s="52">
        <v>57.043999999999997</v>
      </c>
      <c r="G312" s="52">
        <v>9.6300000000000008</v>
      </c>
    </row>
    <row r="313" spans="1:7">
      <c r="A313" t="s">
        <v>754</v>
      </c>
      <c r="B313" t="s">
        <v>755</v>
      </c>
      <c r="C313" t="s">
        <v>737</v>
      </c>
      <c r="D313" s="51" t="s">
        <v>41</v>
      </c>
      <c r="E313" s="52">
        <v>26.534600000000001</v>
      </c>
      <c r="F313" s="52">
        <v>57.290100000000002</v>
      </c>
      <c r="G313" s="52">
        <v>41.56</v>
      </c>
    </row>
    <row r="314" spans="1:7">
      <c r="A314" t="s">
        <v>756</v>
      </c>
      <c r="B314" t="s">
        <v>757</v>
      </c>
      <c r="C314" t="s">
        <v>737</v>
      </c>
      <c r="D314" s="51" t="s">
        <v>41</v>
      </c>
      <c r="E314" s="52">
        <v>26.255700000000001</v>
      </c>
      <c r="F314" s="52">
        <v>57.335799999999999</v>
      </c>
      <c r="G314" s="52">
        <v>103.44</v>
      </c>
    </row>
    <row r="315" spans="1:7">
      <c r="A315" t="s">
        <v>758</v>
      </c>
      <c r="B315" t="s">
        <v>759</v>
      </c>
      <c r="C315" t="s">
        <v>737</v>
      </c>
      <c r="D315" s="51" t="s">
        <v>41</v>
      </c>
      <c r="E315" s="52">
        <v>26.563800000000001</v>
      </c>
      <c r="F315" s="52">
        <v>57.236199999999997</v>
      </c>
      <c r="G315" s="52">
        <v>57.68</v>
      </c>
    </row>
    <row r="316" spans="1:7">
      <c r="A316" t="s">
        <v>760</v>
      </c>
      <c r="B316" t="s">
        <v>761</v>
      </c>
      <c r="C316" t="s">
        <v>737</v>
      </c>
      <c r="D316" s="51" t="s">
        <v>41</v>
      </c>
      <c r="E316" s="52">
        <v>25.981100000000001</v>
      </c>
      <c r="F316" s="52">
        <v>57.704500000000003</v>
      </c>
      <c r="G316" s="52">
        <v>81.37</v>
      </c>
    </row>
    <row r="317" spans="1:7">
      <c r="A317" t="s">
        <v>762</v>
      </c>
      <c r="B317" t="s">
        <v>763</v>
      </c>
      <c r="C317" t="s">
        <v>737</v>
      </c>
      <c r="D317" s="51" t="s">
        <v>41</v>
      </c>
      <c r="E317" s="52">
        <v>21.8721</v>
      </c>
      <c r="F317" s="52">
        <v>56.514699999999998</v>
      </c>
      <c r="G317" s="52">
        <v>7.34</v>
      </c>
    </row>
    <row r="318" spans="1:7">
      <c r="A318" t="s">
        <v>764</v>
      </c>
      <c r="B318" t="s">
        <v>765</v>
      </c>
      <c r="C318" t="s">
        <v>737</v>
      </c>
      <c r="D318" s="51" t="s">
        <v>41</v>
      </c>
      <c r="E318" s="52">
        <v>26.0502</v>
      </c>
      <c r="F318" s="52">
        <v>57.3718</v>
      </c>
      <c r="G318" s="52">
        <v>46.42</v>
      </c>
    </row>
    <row r="319" spans="1:7">
      <c r="A319" t="s">
        <v>766</v>
      </c>
      <c r="B319" t="s">
        <v>767</v>
      </c>
      <c r="C319" t="s">
        <v>737</v>
      </c>
      <c r="D319" s="51" t="s">
        <v>41</v>
      </c>
      <c r="E319" s="52">
        <v>26.934899999999999</v>
      </c>
      <c r="F319" s="52">
        <v>57.079700000000003</v>
      </c>
      <c r="G319" s="52">
        <v>76.16</v>
      </c>
    </row>
    <row r="320" spans="1:7">
      <c r="A320" t="s">
        <v>768</v>
      </c>
      <c r="B320" t="s">
        <v>769</v>
      </c>
      <c r="C320" t="s">
        <v>737</v>
      </c>
      <c r="D320" s="51" t="s">
        <v>41</v>
      </c>
      <c r="E320" s="52">
        <v>25.576899999999998</v>
      </c>
      <c r="F320" s="52">
        <v>57.154400000000003</v>
      </c>
      <c r="G320" s="52">
        <v>3.56</v>
      </c>
    </row>
    <row r="321" spans="1:7">
      <c r="A321" t="s">
        <v>770</v>
      </c>
      <c r="B321" t="s">
        <v>771</v>
      </c>
      <c r="C321" t="s">
        <v>737</v>
      </c>
      <c r="D321" s="51" t="s">
        <v>41</v>
      </c>
      <c r="E321" s="52">
        <v>24.826799999999999</v>
      </c>
      <c r="F321" s="52">
        <v>57.4221</v>
      </c>
      <c r="G321" s="52">
        <v>1.6</v>
      </c>
    </row>
    <row r="322" spans="1:7">
      <c r="A322" t="s">
        <v>772</v>
      </c>
      <c r="B322" t="s">
        <v>773</v>
      </c>
      <c r="C322" t="s">
        <v>737</v>
      </c>
      <c r="D322" s="51" t="s">
        <v>41</v>
      </c>
      <c r="E322" s="52">
        <v>24.892700000000001</v>
      </c>
      <c r="F322" s="52">
        <v>57.404600000000002</v>
      </c>
      <c r="G322" s="52">
        <v>19.420000000000002</v>
      </c>
    </row>
    <row r="323" spans="1:7">
      <c r="A323" t="s">
        <v>774</v>
      </c>
      <c r="B323" t="s">
        <v>775</v>
      </c>
      <c r="C323" t="s">
        <v>737</v>
      </c>
      <c r="D323" s="51" t="s">
        <v>41</v>
      </c>
      <c r="E323" s="52">
        <v>21.805</v>
      </c>
      <c r="F323" s="52">
        <v>56.884900000000002</v>
      </c>
      <c r="G323" s="52">
        <v>0.94</v>
      </c>
    </row>
    <row r="324" spans="1:7">
      <c r="A324" t="s">
        <v>776</v>
      </c>
      <c r="B324" t="s">
        <v>777</v>
      </c>
      <c r="C324" t="s">
        <v>737</v>
      </c>
      <c r="D324" s="51" t="s">
        <v>41</v>
      </c>
      <c r="E324" s="52">
        <v>22.6447</v>
      </c>
      <c r="F324" s="52">
        <v>56.8459</v>
      </c>
      <c r="G324" s="52">
        <v>1.57</v>
      </c>
    </row>
    <row r="325" spans="1:7">
      <c r="A325" t="s">
        <v>778</v>
      </c>
      <c r="B325" t="s">
        <v>779</v>
      </c>
      <c r="C325" t="s">
        <v>737</v>
      </c>
      <c r="D325" s="51" t="s">
        <v>41</v>
      </c>
      <c r="E325" s="52">
        <v>27.9025</v>
      </c>
      <c r="F325" s="52">
        <v>56.337499999999999</v>
      </c>
      <c r="G325" s="52">
        <v>8.34</v>
      </c>
    </row>
    <row r="326" spans="1:7">
      <c r="A326" t="s">
        <v>780</v>
      </c>
      <c r="B326" t="s">
        <v>781</v>
      </c>
      <c r="C326" t="s">
        <v>737</v>
      </c>
      <c r="D326" s="51" t="s">
        <v>41</v>
      </c>
      <c r="E326" s="52">
        <v>27.904499999999999</v>
      </c>
      <c r="F326" s="52">
        <v>56.342700000000001</v>
      </c>
      <c r="G326" s="52">
        <v>16.27</v>
      </c>
    </row>
    <row r="327" spans="1:7">
      <c r="A327" t="s">
        <v>782</v>
      </c>
      <c r="B327" t="s">
        <v>783</v>
      </c>
      <c r="C327" t="s">
        <v>737</v>
      </c>
      <c r="D327" s="51" t="s">
        <v>41</v>
      </c>
      <c r="E327" s="52">
        <v>26.188500000000001</v>
      </c>
      <c r="F327" s="52">
        <v>57.708199999999998</v>
      </c>
      <c r="G327" s="52">
        <v>161</v>
      </c>
    </row>
    <row r="328" spans="1:7">
      <c r="A328" t="s">
        <v>784</v>
      </c>
      <c r="B328" t="s">
        <v>785</v>
      </c>
      <c r="C328" t="s">
        <v>786</v>
      </c>
      <c r="D328" s="51" t="s">
        <v>40</v>
      </c>
      <c r="E328" s="52">
        <v>20.901299999999999</v>
      </c>
      <c r="F328" s="52">
        <v>56.253599999999999</v>
      </c>
      <c r="G328" s="52">
        <v>36703</v>
      </c>
    </row>
    <row r="329" spans="1:7">
      <c r="A329" t="s">
        <v>787</v>
      </c>
      <c r="B329" t="s">
        <v>788</v>
      </c>
      <c r="C329" t="s">
        <v>786</v>
      </c>
      <c r="D329" s="51" t="s">
        <v>40</v>
      </c>
      <c r="E329" s="52">
        <v>21.002300000000002</v>
      </c>
      <c r="F329" s="52">
        <v>56.7791</v>
      </c>
      <c r="G329" s="52">
        <v>25828.61</v>
      </c>
    </row>
    <row r="330" spans="1:7">
      <c r="A330" t="s">
        <v>789</v>
      </c>
      <c r="B330" t="s">
        <v>790</v>
      </c>
      <c r="C330" t="s">
        <v>786</v>
      </c>
      <c r="D330" s="51" t="s">
        <v>210</v>
      </c>
      <c r="E330" s="52">
        <v>22.002500000000001</v>
      </c>
      <c r="F330" s="52">
        <v>57.683700000000002</v>
      </c>
      <c r="G330" s="52">
        <v>172412.13</v>
      </c>
    </row>
    <row r="331" spans="1:7">
      <c r="A331" t="s">
        <v>791</v>
      </c>
      <c r="B331" t="s">
        <v>792</v>
      </c>
      <c r="C331" t="s">
        <v>786</v>
      </c>
      <c r="D331" s="51" t="s">
        <v>40</v>
      </c>
      <c r="E331" s="52">
        <v>23.120100000000001</v>
      </c>
      <c r="F331" s="52">
        <v>57.4298</v>
      </c>
      <c r="G331" s="52">
        <v>132171.39000000001</v>
      </c>
    </row>
    <row r="332" spans="1:7">
      <c r="A332" t="s">
        <v>793</v>
      </c>
      <c r="B332" t="s">
        <v>794</v>
      </c>
      <c r="C332" t="s">
        <v>786</v>
      </c>
      <c r="D332" s="51" t="s">
        <v>40</v>
      </c>
      <c r="E332" s="52">
        <v>24.194400000000002</v>
      </c>
      <c r="F332" s="52">
        <v>57.356200000000001</v>
      </c>
      <c r="G332" s="52">
        <v>58600.14</v>
      </c>
    </row>
    <row r="333" spans="1:7">
      <c r="A333" t="s">
        <v>795</v>
      </c>
      <c r="B333" t="s">
        <v>796</v>
      </c>
      <c r="C333" t="s">
        <v>786</v>
      </c>
      <c r="D333" s="51" t="s">
        <v>41</v>
      </c>
      <c r="E333" s="52">
        <v>24.354600000000001</v>
      </c>
      <c r="F333" s="52">
        <v>57.571399999999997</v>
      </c>
      <c r="G333" s="52">
        <v>3593.33</v>
      </c>
    </row>
    <row r="334" spans="1:7">
      <c r="A334" t="s">
        <v>797</v>
      </c>
      <c r="B334" t="s">
        <v>798</v>
      </c>
      <c r="C334" t="s">
        <v>786</v>
      </c>
      <c r="D334" s="51" t="s">
        <v>41</v>
      </c>
      <c r="E334" s="52">
        <v>24.2836</v>
      </c>
      <c r="F334" s="52">
        <v>57.834099999999999</v>
      </c>
      <c r="G334" s="52">
        <v>7113.58</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9"/>
  <dimension ref="A1:K2874"/>
  <sheetViews>
    <sheetView workbookViewId="0">
      <selection activeCell="J3" sqref="J3"/>
    </sheetView>
  </sheetViews>
  <sheetFormatPr defaultRowHeight="14.45"/>
  <cols>
    <col min="1" max="1" width="14.7109375" customWidth="1"/>
    <col min="2" max="2" width="12.42578125" bestFit="1" customWidth="1"/>
    <col min="4" max="4" width="13.42578125" bestFit="1" customWidth="1"/>
    <col min="5" max="5" width="17.85546875" bestFit="1" customWidth="1"/>
    <col min="6" max="6" width="14.5703125" bestFit="1" customWidth="1"/>
    <col min="7" max="7" width="19.7109375" bestFit="1" customWidth="1"/>
    <col min="8" max="8" width="22.85546875" bestFit="1" customWidth="1"/>
    <col min="11" max="11" width="13.85546875" customWidth="1"/>
  </cols>
  <sheetData>
    <row r="1" spans="1:11">
      <c r="A1" s="58" t="s">
        <v>3</v>
      </c>
      <c r="B1" s="58" t="s">
        <v>799</v>
      </c>
      <c r="C1" s="58" t="s">
        <v>800</v>
      </c>
      <c r="D1" s="58" t="s">
        <v>31</v>
      </c>
      <c r="E1" s="58" t="s">
        <v>801</v>
      </c>
      <c r="F1" s="58" t="s">
        <v>34</v>
      </c>
      <c r="G1" s="58" t="s">
        <v>35</v>
      </c>
      <c r="H1" s="58" t="s">
        <v>36</v>
      </c>
    </row>
    <row r="2" spans="1:11">
      <c r="A2" s="60" t="s">
        <v>125</v>
      </c>
      <c r="B2" s="60" t="s">
        <v>802</v>
      </c>
      <c r="C2" s="59">
        <v>160.93</v>
      </c>
      <c r="D2" s="60" t="s">
        <v>39</v>
      </c>
      <c r="E2" s="60" t="s">
        <v>210</v>
      </c>
      <c r="F2" s="60" t="s">
        <v>41</v>
      </c>
      <c r="G2" s="60" t="s">
        <v>210</v>
      </c>
      <c r="H2" s="60" t="s">
        <v>210</v>
      </c>
      <c r="I2">
        <f>--ISNUMBER(IFERROR(SEARCH(Anketa!$E$3,'SDF biotopi'!$A2,1),""))</f>
        <v>0</v>
      </c>
      <c r="J2" t="str">
        <f>IF(I2=1,COUNTIF($I$2:I2,1),"")</f>
        <v/>
      </c>
      <c r="K2" t="str">
        <f>IFERROR(INDEX($B$2:$B$2873,MATCH(ROWS($J$2:J2),$J$2:$J$2873,0)),"")</f>
        <v>91E0*</v>
      </c>
    </row>
    <row r="3" spans="1:11">
      <c r="A3" s="60" t="s">
        <v>125</v>
      </c>
      <c r="B3" s="60" t="s">
        <v>803</v>
      </c>
      <c r="C3" s="59">
        <v>61.22</v>
      </c>
      <c r="D3" s="60" t="s">
        <v>39</v>
      </c>
      <c r="E3" s="60" t="s">
        <v>41</v>
      </c>
      <c r="F3" s="60" t="s">
        <v>41</v>
      </c>
      <c r="G3" s="60" t="s">
        <v>210</v>
      </c>
      <c r="H3" s="60" t="s">
        <v>210</v>
      </c>
      <c r="I3">
        <f>--ISNUMBER(IFERROR(SEARCH(Anketa!$E$3,'SDF biotopi'!$A3,1),""))</f>
        <v>0</v>
      </c>
      <c r="J3" t="str">
        <f>IF(I3=1,COUNTIF($I$2:I3,1),"")</f>
        <v/>
      </c>
      <c r="K3" t="str">
        <f>IFERROR(INDEX($B$2:$B$2873,MATCH(ROWS($J$2:J3),$J$2:$J$2873,0)),"")</f>
        <v>9070</v>
      </c>
    </row>
    <row r="4" spans="1:11">
      <c r="A4" s="60" t="s">
        <v>125</v>
      </c>
      <c r="B4" s="60" t="s">
        <v>804</v>
      </c>
      <c r="C4" s="59">
        <v>8.74</v>
      </c>
      <c r="D4" s="60" t="s">
        <v>39</v>
      </c>
      <c r="E4" s="60" t="s">
        <v>40</v>
      </c>
      <c r="F4" s="60" t="s">
        <v>40</v>
      </c>
      <c r="G4" s="60" t="s">
        <v>210</v>
      </c>
      <c r="H4" s="60" t="s">
        <v>41</v>
      </c>
      <c r="I4">
        <f>--ISNUMBER(IFERROR(SEARCH(Anketa!$E$3,'SDF biotopi'!$A4,1),""))</f>
        <v>0</v>
      </c>
      <c r="J4" t="str">
        <f>IF(I4=1,COUNTIF($I$2:I4,1),"")</f>
        <v/>
      </c>
      <c r="K4" t="str">
        <f>IFERROR(INDEX($B$2:$B$2873,MATCH(ROWS($J$2:J4),$J$2:$J$2873,0)),"")</f>
        <v>3260</v>
      </c>
    </row>
    <row r="5" spans="1:11">
      <c r="A5" s="60" t="s">
        <v>125</v>
      </c>
      <c r="B5" s="60" t="s">
        <v>805</v>
      </c>
      <c r="C5" s="59">
        <v>103.79</v>
      </c>
      <c r="D5" s="60" t="s">
        <v>39</v>
      </c>
      <c r="E5" s="60" t="s">
        <v>40</v>
      </c>
      <c r="F5" s="60" t="s">
        <v>40</v>
      </c>
      <c r="G5" s="60" t="s">
        <v>41</v>
      </c>
      <c r="H5" s="60" t="s">
        <v>40</v>
      </c>
      <c r="I5">
        <f>--ISNUMBER(IFERROR(SEARCH(Anketa!$E$3,'SDF biotopi'!$A5,1),""))</f>
        <v>0</v>
      </c>
      <c r="J5" t="str">
        <f>IF(I5=1,COUNTIF($I$2:I5,1),"")</f>
        <v/>
      </c>
      <c r="K5" t="str">
        <f>IFERROR(INDEX($B$2:$B$2873,MATCH(ROWS($J$2:J5),$J$2:$J$2873,0)),"")</f>
        <v>9020*</v>
      </c>
    </row>
    <row r="6" spans="1:11">
      <c r="A6" s="60" t="s">
        <v>125</v>
      </c>
      <c r="B6" s="60" t="s">
        <v>806</v>
      </c>
      <c r="C6" s="59">
        <v>469.03</v>
      </c>
      <c r="D6" s="60" t="s">
        <v>39</v>
      </c>
      <c r="E6" s="60" t="s">
        <v>210</v>
      </c>
      <c r="F6" s="60" t="s">
        <v>41</v>
      </c>
      <c r="G6" s="60" t="s">
        <v>210</v>
      </c>
      <c r="H6" s="60" t="s">
        <v>210</v>
      </c>
      <c r="I6">
        <f>--ISNUMBER(IFERROR(SEARCH(Anketa!$E$3,'SDF biotopi'!$A6,1),""))</f>
        <v>0</v>
      </c>
      <c r="J6" t="str">
        <f>IF(I6=1,COUNTIF($I$2:I6,1),"")</f>
        <v/>
      </c>
      <c r="K6" t="str">
        <f>IFERROR(INDEX($B$2:$B$2873,MATCH(ROWS($J$2:J6),$J$2:$J$2873,0)),"")</f>
        <v>9160</v>
      </c>
    </row>
    <row r="7" spans="1:11">
      <c r="A7" s="60" t="s">
        <v>125</v>
      </c>
      <c r="B7" s="60" t="s">
        <v>807</v>
      </c>
      <c r="C7" s="59">
        <v>45.7</v>
      </c>
      <c r="D7" s="60" t="s">
        <v>39</v>
      </c>
      <c r="E7" s="60" t="s">
        <v>40</v>
      </c>
      <c r="F7" s="60" t="s">
        <v>40</v>
      </c>
      <c r="G7" s="60" t="s">
        <v>41</v>
      </c>
      <c r="H7" s="60" t="s">
        <v>41</v>
      </c>
      <c r="I7">
        <f>--ISNUMBER(IFERROR(SEARCH(Anketa!$E$3,'SDF biotopi'!$A7,1),""))</f>
        <v>0</v>
      </c>
      <c r="J7" t="str">
        <f>IF(I7=1,COUNTIF($I$2:I7,1),"")</f>
        <v/>
      </c>
      <c r="K7" t="str">
        <f>IFERROR(INDEX($B$2:$B$2873,MATCH(ROWS($J$2:J7),$J$2:$J$2873,0)),"")</f>
        <v>6270*</v>
      </c>
    </row>
    <row r="8" spans="1:11">
      <c r="A8" s="60" t="s">
        <v>125</v>
      </c>
      <c r="B8" s="60" t="s">
        <v>808</v>
      </c>
      <c r="C8" s="59">
        <v>98.73</v>
      </c>
      <c r="D8" s="60" t="s">
        <v>39</v>
      </c>
      <c r="E8" s="60" t="s">
        <v>41</v>
      </c>
      <c r="F8" s="60" t="s">
        <v>40</v>
      </c>
      <c r="G8" s="60" t="s">
        <v>41</v>
      </c>
      <c r="H8" s="60" t="s">
        <v>41</v>
      </c>
      <c r="I8">
        <f>--ISNUMBER(IFERROR(SEARCH(Anketa!$E$3,'SDF biotopi'!$A8,1),""))</f>
        <v>0</v>
      </c>
      <c r="J8" t="str">
        <f>IF(I8=1,COUNTIF($I$2:I8,1),"")</f>
        <v/>
      </c>
      <c r="K8" t="str">
        <f>IFERROR(INDEX($B$2:$B$2873,MATCH(ROWS($J$2:J8),$J$2:$J$2873,0)),"")</f>
        <v>6430</v>
      </c>
    </row>
    <row r="9" spans="1:11">
      <c r="A9" s="60" t="s">
        <v>125</v>
      </c>
      <c r="B9" s="60" t="s">
        <v>809</v>
      </c>
      <c r="C9" s="59">
        <v>13.19</v>
      </c>
      <c r="D9" s="60" t="s">
        <v>39</v>
      </c>
      <c r="E9" s="60" t="s">
        <v>40</v>
      </c>
      <c r="F9" s="60" t="s">
        <v>40</v>
      </c>
      <c r="G9" s="60" t="s">
        <v>41</v>
      </c>
      <c r="H9" s="60" t="s">
        <v>40</v>
      </c>
      <c r="I9">
        <f>--ISNUMBER(IFERROR(SEARCH(Anketa!$E$3,'SDF biotopi'!$A9,1),""))</f>
        <v>0</v>
      </c>
      <c r="J9" t="str">
        <f>IF(I9=1,COUNTIF($I$2:I9,1),"")</f>
        <v/>
      </c>
      <c r="K9" t="str">
        <f>IFERROR(INDEX($B$2:$B$2873,MATCH(ROWS($J$2:J9),$J$2:$J$2873,0)),"")</f>
        <v>6530*</v>
      </c>
    </row>
    <row r="10" spans="1:11">
      <c r="A10" s="60" t="s">
        <v>125</v>
      </c>
      <c r="B10" s="60" t="s">
        <v>810</v>
      </c>
      <c r="C10" s="59">
        <v>294.89999999999998</v>
      </c>
      <c r="D10" s="60" t="s">
        <v>39</v>
      </c>
      <c r="E10" s="60" t="s">
        <v>41</v>
      </c>
      <c r="F10" s="60" t="s">
        <v>40</v>
      </c>
      <c r="G10" s="60" t="s">
        <v>210</v>
      </c>
      <c r="H10" s="60" t="s">
        <v>41</v>
      </c>
      <c r="I10">
        <f>--ISNUMBER(IFERROR(SEARCH(Anketa!$E$3,'SDF biotopi'!$A10,1),""))</f>
        <v>0</v>
      </c>
      <c r="J10" t="str">
        <f>IF(I10=1,COUNTIF($I$2:I10,1),"")</f>
        <v/>
      </c>
      <c r="K10" t="str">
        <f>IFERROR(INDEX($B$2:$B$2873,MATCH(ROWS($J$2:J10),$J$2:$J$2873,0)),"")</f>
        <v>3150</v>
      </c>
    </row>
    <row r="11" spans="1:11">
      <c r="A11" s="60" t="s">
        <v>125</v>
      </c>
      <c r="B11" s="60" t="s">
        <v>811</v>
      </c>
      <c r="C11" s="59">
        <v>58.9</v>
      </c>
      <c r="D11" s="60" t="s">
        <v>39</v>
      </c>
      <c r="E11" s="60" t="s">
        <v>210</v>
      </c>
      <c r="F11" s="60" t="s">
        <v>41</v>
      </c>
      <c r="G11" s="60" t="s">
        <v>210</v>
      </c>
      <c r="H11" s="60" t="s">
        <v>210</v>
      </c>
      <c r="I11">
        <f>--ISNUMBER(IFERROR(SEARCH(Anketa!$E$3,'SDF biotopi'!$A11,1),""))</f>
        <v>0</v>
      </c>
      <c r="J11" t="str">
        <f>IF(I11=1,COUNTIF($I$2:I11,1),"")</f>
        <v/>
      </c>
      <c r="K11" t="str">
        <f>IFERROR(INDEX($B$2:$B$2873,MATCH(ROWS($J$2:J11),$J$2:$J$2873,0)),"")</f>
        <v>9010*</v>
      </c>
    </row>
    <row r="12" spans="1:11">
      <c r="A12" s="60" t="s">
        <v>125</v>
      </c>
      <c r="B12" s="60" t="s">
        <v>812</v>
      </c>
      <c r="C12" s="59">
        <v>0.4</v>
      </c>
      <c r="D12" s="60" t="s">
        <v>39</v>
      </c>
      <c r="E12" s="60" t="s">
        <v>40</v>
      </c>
      <c r="F12" s="60" t="s">
        <v>40</v>
      </c>
      <c r="G12" s="60" t="s">
        <v>40</v>
      </c>
      <c r="H12" s="60" t="s">
        <v>40</v>
      </c>
      <c r="I12">
        <f>--ISNUMBER(IFERROR(SEARCH(Anketa!$E$3,'SDF biotopi'!$A12,1),""))</f>
        <v>0</v>
      </c>
      <c r="J12" t="str">
        <f>IF(I12=1,COUNTIF($I$2:I12,1),"")</f>
        <v/>
      </c>
      <c r="K12" t="str">
        <f>IFERROR(INDEX($B$2:$B$2873,MATCH(ROWS($J$2:J12),$J$2:$J$2873,0)),"")</f>
        <v>91D0*</v>
      </c>
    </row>
    <row r="13" spans="1:11">
      <c r="A13" s="60" t="s">
        <v>125</v>
      </c>
      <c r="B13" s="60" t="s">
        <v>813</v>
      </c>
      <c r="C13" s="59">
        <v>0.2</v>
      </c>
      <c r="D13" s="60" t="s">
        <v>39</v>
      </c>
      <c r="E13" s="60" t="s">
        <v>40</v>
      </c>
      <c r="F13" s="60" t="s">
        <v>40</v>
      </c>
      <c r="G13" s="60" t="s">
        <v>41</v>
      </c>
      <c r="H13" s="60" t="s">
        <v>40</v>
      </c>
      <c r="I13">
        <f>--ISNUMBER(IFERROR(SEARCH(Anketa!$E$3,'SDF biotopi'!$A13,1),""))</f>
        <v>0</v>
      </c>
      <c r="J13" t="str">
        <f>IF(I13=1,COUNTIF($I$2:I13,1),"")</f>
        <v/>
      </c>
      <c r="K13" t="str">
        <f>IFERROR(INDEX($B$2:$B$2873,MATCH(ROWS($J$2:J13),$J$2:$J$2873,0)),"")</f>
        <v>9080*</v>
      </c>
    </row>
    <row r="14" spans="1:11">
      <c r="A14" s="60" t="s">
        <v>125</v>
      </c>
      <c r="B14" s="60" t="s">
        <v>814</v>
      </c>
      <c r="C14" s="59">
        <v>1512.73</v>
      </c>
      <c r="D14" s="60" t="s">
        <v>39</v>
      </c>
      <c r="E14" s="60" t="s">
        <v>210</v>
      </c>
      <c r="F14" s="60" t="s">
        <v>41</v>
      </c>
      <c r="G14" s="60" t="s">
        <v>210</v>
      </c>
      <c r="H14" s="60" t="s">
        <v>210</v>
      </c>
      <c r="I14">
        <f>--ISNUMBER(IFERROR(SEARCH(Anketa!$E$3,'SDF biotopi'!$A14,1),""))</f>
        <v>0</v>
      </c>
      <c r="J14" t="str">
        <f>IF(I14=1,COUNTIF($I$2:I14,1),"")</f>
        <v/>
      </c>
      <c r="K14" t="str">
        <f>IFERROR(INDEX($B$2:$B$2873,MATCH(ROWS($J$2:J14),$J$2:$J$2873,0)),"")</f>
        <v>6450</v>
      </c>
    </row>
    <row r="15" spans="1:11">
      <c r="A15" s="60" t="s">
        <v>125</v>
      </c>
      <c r="B15" s="60" t="s">
        <v>815</v>
      </c>
      <c r="C15" s="59">
        <v>13.08</v>
      </c>
      <c r="D15" s="60" t="s">
        <v>39</v>
      </c>
      <c r="E15" s="60" t="s">
        <v>41</v>
      </c>
      <c r="F15" s="60" t="s">
        <v>40</v>
      </c>
      <c r="G15" s="60" t="s">
        <v>41</v>
      </c>
      <c r="H15" s="60" t="s">
        <v>40</v>
      </c>
      <c r="I15">
        <f>--ISNUMBER(IFERROR(SEARCH(Anketa!$E$3,'SDF biotopi'!$A15,1),""))</f>
        <v>0</v>
      </c>
      <c r="J15" t="str">
        <f>IF(I15=1,COUNTIF($I$2:I15,1),"")</f>
        <v/>
      </c>
      <c r="K15" t="str">
        <f>IFERROR(INDEX($B$2:$B$2873,MATCH(ROWS($J$2:J15),$J$2:$J$2873,0)),"")</f>
        <v>6510</v>
      </c>
    </row>
    <row r="16" spans="1:11">
      <c r="A16" s="60" t="s">
        <v>125</v>
      </c>
      <c r="B16" s="60" t="s">
        <v>816</v>
      </c>
      <c r="C16" s="59">
        <v>22.3</v>
      </c>
      <c r="D16" s="60" t="s">
        <v>39</v>
      </c>
      <c r="E16" s="60" t="s">
        <v>41</v>
      </c>
      <c r="F16" s="60" t="s">
        <v>40</v>
      </c>
      <c r="G16" s="60" t="s">
        <v>210</v>
      </c>
      <c r="H16" s="60" t="s">
        <v>41</v>
      </c>
      <c r="I16">
        <f>--ISNUMBER(IFERROR(SEARCH(Anketa!$E$3,'SDF biotopi'!$A16,1),""))</f>
        <v>0</v>
      </c>
      <c r="J16" t="str">
        <f>IF(I16=1,COUNTIF($I$2:I16,1),"")</f>
        <v/>
      </c>
      <c r="K16" t="str">
        <f>IFERROR(INDEX($B$2:$B$2873,MATCH(ROWS($J$2:J16),$J$2:$J$2873,0)),"")</f>
        <v/>
      </c>
    </row>
    <row r="17" spans="1:11">
      <c r="A17" s="60" t="s">
        <v>125</v>
      </c>
      <c r="B17" s="60" t="s">
        <v>817</v>
      </c>
      <c r="C17" s="59">
        <v>2.12</v>
      </c>
      <c r="D17" s="60" t="s">
        <v>39</v>
      </c>
      <c r="E17" s="60" t="s">
        <v>40</v>
      </c>
      <c r="F17" s="60" t="s">
        <v>40</v>
      </c>
      <c r="G17" s="60" t="s">
        <v>41</v>
      </c>
      <c r="H17" s="60" t="s">
        <v>40</v>
      </c>
      <c r="I17">
        <f>--ISNUMBER(IFERROR(SEARCH(Anketa!$E$3,'SDF biotopi'!$A17,1),""))</f>
        <v>0</v>
      </c>
      <c r="J17" t="str">
        <f>IF(I17=1,COUNTIF($I$2:I17,1),"")</f>
        <v/>
      </c>
      <c r="K17" t="str">
        <f>IFERROR(INDEX($B$2:$B$2873,MATCH(ROWS($J$2:J17),$J$2:$J$2873,0)),"")</f>
        <v/>
      </c>
    </row>
    <row r="18" spans="1:11">
      <c r="A18" s="60" t="s">
        <v>4</v>
      </c>
      <c r="B18" s="60" t="s">
        <v>812</v>
      </c>
      <c r="C18" s="59">
        <v>9.01</v>
      </c>
      <c r="D18" s="60" t="s">
        <v>39</v>
      </c>
      <c r="E18" s="60" t="s">
        <v>818</v>
      </c>
      <c r="F18" s="60" t="s">
        <v>40</v>
      </c>
      <c r="G18" s="60" t="s">
        <v>818</v>
      </c>
      <c r="H18" s="60" t="s">
        <v>818</v>
      </c>
      <c r="I18">
        <f>--ISNUMBER(IFERROR(SEARCH(Anketa!$E$3,'SDF biotopi'!$A18,1),""))</f>
        <v>1</v>
      </c>
      <c r="J18">
        <f>IF(I18=1,COUNTIF($I$2:I18,1),"")</f>
        <v>1</v>
      </c>
      <c r="K18" t="str">
        <f>IFERROR(INDEX($B$2:$B$2873,MATCH(ROWS($J$2:J18),$J$2:$J$2873,0)),"")</f>
        <v/>
      </c>
    </row>
    <row r="19" spans="1:11">
      <c r="A19" s="60" t="s">
        <v>4</v>
      </c>
      <c r="B19" s="60" t="s">
        <v>819</v>
      </c>
      <c r="C19" s="59">
        <v>0.19</v>
      </c>
      <c r="D19" s="60" t="s">
        <v>39</v>
      </c>
      <c r="E19" s="60" t="s">
        <v>818</v>
      </c>
      <c r="F19" s="60" t="s">
        <v>40</v>
      </c>
      <c r="G19" s="60" t="s">
        <v>818</v>
      </c>
      <c r="H19" s="60" t="s">
        <v>818</v>
      </c>
      <c r="I19">
        <f>--ISNUMBER(IFERROR(SEARCH(Anketa!$E$3,'SDF biotopi'!$A19,1),""))</f>
        <v>1</v>
      </c>
      <c r="J19">
        <f>IF(I19=1,COUNTIF($I$2:I19,1),"")</f>
        <v>2</v>
      </c>
      <c r="K19" t="str">
        <f>IFERROR(INDEX($B$2:$B$2873,MATCH(ROWS($J$2:J19),$J$2:$J$2873,0)),"")</f>
        <v/>
      </c>
    </row>
    <row r="20" spans="1:11">
      <c r="A20" s="60" t="s">
        <v>4</v>
      </c>
      <c r="B20" s="60" t="s">
        <v>820</v>
      </c>
      <c r="C20" s="59">
        <v>14.16</v>
      </c>
      <c r="D20" s="60" t="s">
        <v>39</v>
      </c>
      <c r="E20" s="60" t="s">
        <v>818</v>
      </c>
      <c r="F20" s="60" t="s">
        <v>40</v>
      </c>
      <c r="G20" s="60" t="s">
        <v>818</v>
      </c>
      <c r="H20" s="60" t="s">
        <v>818</v>
      </c>
      <c r="I20">
        <f>--ISNUMBER(IFERROR(SEARCH(Anketa!$E$3,'SDF biotopi'!$A20,1),""))</f>
        <v>1</v>
      </c>
      <c r="J20">
        <f>IF(I20=1,COUNTIF($I$2:I20,1),"")</f>
        <v>3</v>
      </c>
      <c r="K20" t="str">
        <f>IFERROR(INDEX($B$2:$B$2873,MATCH(ROWS($J$2:J20),$J$2:$J$2873,0)),"")</f>
        <v/>
      </c>
    </row>
    <row r="21" spans="1:11">
      <c r="A21" s="60" t="s">
        <v>4</v>
      </c>
      <c r="B21" s="60" t="s">
        <v>811</v>
      </c>
      <c r="C21" s="59">
        <v>0</v>
      </c>
      <c r="D21" s="60" t="s">
        <v>39</v>
      </c>
      <c r="E21" s="60" t="s">
        <v>818</v>
      </c>
      <c r="F21" s="60" t="s">
        <v>40</v>
      </c>
      <c r="G21" s="60" t="s">
        <v>818</v>
      </c>
      <c r="H21" s="60" t="s">
        <v>818</v>
      </c>
      <c r="I21">
        <f>--ISNUMBER(IFERROR(SEARCH(Anketa!$E$3,'SDF biotopi'!$A21,1),""))</f>
        <v>1</v>
      </c>
      <c r="J21">
        <f>IF(I21=1,COUNTIF($I$2:I21,1),"")</f>
        <v>4</v>
      </c>
      <c r="K21" t="str">
        <f>IFERROR(INDEX($B$2:$B$2873,MATCH(ROWS($J$2:J21),$J$2:$J$2873,0)),"")</f>
        <v/>
      </c>
    </row>
    <row r="22" spans="1:11">
      <c r="A22" s="60" t="s">
        <v>4</v>
      </c>
      <c r="B22" s="60" t="s">
        <v>803</v>
      </c>
      <c r="C22" s="59">
        <v>8.07</v>
      </c>
      <c r="D22" s="60" t="s">
        <v>39</v>
      </c>
      <c r="E22" s="60" t="s">
        <v>41</v>
      </c>
      <c r="F22" s="60" t="s">
        <v>40</v>
      </c>
      <c r="G22" s="60" t="s">
        <v>210</v>
      </c>
      <c r="H22" s="60" t="s">
        <v>41</v>
      </c>
      <c r="I22">
        <f>--ISNUMBER(IFERROR(SEARCH(Anketa!$E$3,'SDF biotopi'!$A22,1),""))</f>
        <v>1</v>
      </c>
      <c r="J22">
        <f>IF(I22=1,COUNTIF($I$2:I22,1),"")</f>
        <v>5</v>
      </c>
      <c r="K22" t="str">
        <f>IFERROR(INDEX($B$2:$B$2873,MATCH(ROWS($J$2:J22),$J$2:$J$2873,0)),"")</f>
        <v/>
      </c>
    </row>
    <row r="23" spans="1:11">
      <c r="A23" s="60" t="s">
        <v>4</v>
      </c>
      <c r="B23" s="60" t="s">
        <v>815</v>
      </c>
      <c r="C23" s="59">
        <v>3.39</v>
      </c>
      <c r="D23" s="60" t="s">
        <v>39</v>
      </c>
      <c r="E23" s="60" t="s">
        <v>41</v>
      </c>
      <c r="F23" s="60" t="s">
        <v>40</v>
      </c>
      <c r="G23" s="60" t="s">
        <v>41</v>
      </c>
      <c r="H23" s="60" t="s">
        <v>41</v>
      </c>
      <c r="I23">
        <f>--ISNUMBER(IFERROR(SEARCH(Anketa!$E$3,'SDF biotopi'!$A23,1),""))</f>
        <v>1</v>
      </c>
      <c r="J23">
        <f>IF(I23=1,COUNTIF($I$2:I23,1),"")</f>
        <v>6</v>
      </c>
      <c r="K23" t="str">
        <f>IFERROR(INDEX($B$2:$B$2873,MATCH(ROWS($J$2:J23),$J$2:$J$2873,0)),"")</f>
        <v/>
      </c>
    </row>
    <row r="24" spans="1:11">
      <c r="A24" s="60" t="s">
        <v>4</v>
      </c>
      <c r="B24" s="60" t="s">
        <v>821</v>
      </c>
      <c r="C24" s="59">
        <v>0</v>
      </c>
      <c r="D24" s="60" t="s">
        <v>39</v>
      </c>
      <c r="E24" s="60" t="s">
        <v>50</v>
      </c>
      <c r="F24" s="60" t="s">
        <v>818</v>
      </c>
      <c r="G24" s="60" t="s">
        <v>818</v>
      </c>
      <c r="H24" s="60" t="s">
        <v>818</v>
      </c>
      <c r="I24">
        <f>--ISNUMBER(IFERROR(SEARCH(Anketa!$E$3,'SDF biotopi'!$A24,1),""))</f>
        <v>1</v>
      </c>
      <c r="J24">
        <f>IF(I24=1,COUNTIF($I$2:I24,1),"")</f>
        <v>7</v>
      </c>
      <c r="K24" t="str">
        <f>IFERROR(INDEX($B$2:$B$2873,MATCH(ROWS($J$2:J24),$J$2:$J$2873,0)),"")</f>
        <v/>
      </c>
    </row>
    <row r="25" spans="1:11">
      <c r="A25" s="60" t="s">
        <v>4</v>
      </c>
      <c r="B25" s="60" t="s">
        <v>822</v>
      </c>
      <c r="C25" s="59">
        <v>5.5</v>
      </c>
      <c r="D25" s="60" t="s">
        <v>39</v>
      </c>
      <c r="E25" s="60" t="s">
        <v>818</v>
      </c>
      <c r="F25" s="60" t="s">
        <v>40</v>
      </c>
      <c r="G25" s="60" t="s">
        <v>818</v>
      </c>
      <c r="H25" s="60" t="s">
        <v>818</v>
      </c>
      <c r="I25">
        <f>--ISNUMBER(IFERROR(SEARCH(Anketa!$E$3,'SDF biotopi'!$A25,1),""))</f>
        <v>1</v>
      </c>
      <c r="J25">
        <f>IF(I25=1,COUNTIF($I$2:I25,1),"")</f>
        <v>8</v>
      </c>
      <c r="K25" t="str">
        <f>IFERROR(INDEX($B$2:$B$2873,MATCH(ROWS($J$2:J25),$J$2:$J$2873,0)),"")</f>
        <v/>
      </c>
    </row>
    <row r="26" spans="1:11">
      <c r="A26" s="60" t="s">
        <v>4</v>
      </c>
      <c r="B26" s="60" t="s">
        <v>823</v>
      </c>
      <c r="C26" s="59">
        <v>0</v>
      </c>
      <c r="D26" s="60" t="s">
        <v>67</v>
      </c>
      <c r="E26" s="60" t="s">
        <v>50</v>
      </c>
      <c r="F26" s="60" t="s">
        <v>824</v>
      </c>
      <c r="G26" s="60" t="s">
        <v>824</v>
      </c>
      <c r="H26" s="60" t="s">
        <v>824</v>
      </c>
      <c r="I26">
        <f>--ISNUMBER(IFERROR(SEARCH(Anketa!$E$3,'SDF biotopi'!$A26,1),""))</f>
        <v>1</v>
      </c>
      <c r="J26">
        <f>IF(I26=1,COUNTIF($I$2:I26,1),"")</f>
        <v>9</v>
      </c>
      <c r="K26" t="str">
        <f>IFERROR(INDEX($B$2:$B$2873,MATCH(ROWS($J$2:J26),$J$2:$J$2873,0)),"")</f>
        <v/>
      </c>
    </row>
    <row r="27" spans="1:11">
      <c r="A27" s="60" t="s">
        <v>4</v>
      </c>
      <c r="B27" s="60" t="s">
        <v>802</v>
      </c>
      <c r="C27" s="59">
        <v>74.849999999999994</v>
      </c>
      <c r="D27" s="60" t="s">
        <v>39</v>
      </c>
      <c r="E27" s="60" t="s">
        <v>41</v>
      </c>
      <c r="F27" s="60" t="s">
        <v>40</v>
      </c>
      <c r="G27" s="60" t="s">
        <v>210</v>
      </c>
      <c r="H27" s="60" t="s">
        <v>41</v>
      </c>
      <c r="I27">
        <f>--ISNUMBER(IFERROR(SEARCH(Anketa!$E$3,'SDF biotopi'!$A27,1),""))</f>
        <v>1</v>
      </c>
      <c r="J27">
        <f>IF(I27=1,COUNTIF($I$2:I27,1),"")</f>
        <v>10</v>
      </c>
      <c r="K27" t="str">
        <f>IFERROR(INDEX($B$2:$B$2873,MATCH(ROWS($J$2:J27),$J$2:$J$2873,0)),"")</f>
        <v/>
      </c>
    </row>
    <row r="28" spans="1:11">
      <c r="A28" s="60" t="s">
        <v>4</v>
      </c>
      <c r="B28" s="60" t="s">
        <v>808</v>
      </c>
      <c r="C28" s="59">
        <v>0.56999999999999995</v>
      </c>
      <c r="D28" s="60" t="s">
        <v>39</v>
      </c>
      <c r="E28" s="60" t="s">
        <v>50</v>
      </c>
      <c r="F28" s="60" t="s">
        <v>818</v>
      </c>
      <c r="G28" s="60" t="s">
        <v>818</v>
      </c>
      <c r="H28" s="60" t="s">
        <v>818</v>
      </c>
      <c r="I28">
        <f>--ISNUMBER(IFERROR(SEARCH(Anketa!$E$3,'SDF biotopi'!$A28,1),""))</f>
        <v>1</v>
      </c>
      <c r="J28">
        <f>IF(I28=1,COUNTIF($I$2:I28,1),"")</f>
        <v>11</v>
      </c>
      <c r="K28" t="str">
        <f>IFERROR(INDEX($B$2:$B$2873,MATCH(ROWS($J$2:J28),$J$2:$J$2873,0)),"")</f>
        <v/>
      </c>
    </row>
    <row r="29" spans="1:11">
      <c r="A29" s="60" t="s">
        <v>4</v>
      </c>
      <c r="B29" s="60" t="s">
        <v>807</v>
      </c>
      <c r="C29" s="59">
        <v>79.56</v>
      </c>
      <c r="D29" s="60" t="s">
        <v>39</v>
      </c>
      <c r="E29" s="60" t="s">
        <v>818</v>
      </c>
      <c r="F29" s="60" t="s">
        <v>40</v>
      </c>
      <c r="G29" s="60" t="s">
        <v>818</v>
      </c>
      <c r="H29" s="60" t="s">
        <v>818</v>
      </c>
      <c r="I29">
        <f>--ISNUMBER(IFERROR(SEARCH(Anketa!$E$3,'SDF biotopi'!$A29,1),""))</f>
        <v>1</v>
      </c>
      <c r="J29">
        <f>IF(I29=1,COUNTIF($I$2:I29,1),"")</f>
        <v>12</v>
      </c>
      <c r="K29" t="str">
        <f>IFERROR(INDEX($B$2:$B$2873,MATCH(ROWS($J$2:J29),$J$2:$J$2873,0)),"")</f>
        <v/>
      </c>
    </row>
    <row r="30" spans="1:11">
      <c r="A30" s="60" t="s">
        <v>4</v>
      </c>
      <c r="B30" s="60" t="s">
        <v>825</v>
      </c>
      <c r="C30" s="59">
        <v>132.51</v>
      </c>
      <c r="D30" s="60" t="s">
        <v>39</v>
      </c>
      <c r="E30" s="60" t="s">
        <v>40</v>
      </c>
      <c r="F30" s="60" t="s">
        <v>40</v>
      </c>
      <c r="G30" s="60" t="s">
        <v>41</v>
      </c>
      <c r="H30" s="60" t="s">
        <v>41</v>
      </c>
      <c r="I30">
        <f>--ISNUMBER(IFERROR(SEARCH(Anketa!$E$3,'SDF biotopi'!$A30,1),""))</f>
        <v>1</v>
      </c>
      <c r="J30">
        <f>IF(I30=1,COUNTIF($I$2:I30,1),"")</f>
        <v>13</v>
      </c>
      <c r="K30" t="str">
        <f>IFERROR(INDEX($B$2:$B$2873,MATCH(ROWS($J$2:J30),$J$2:$J$2873,0)),"")</f>
        <v/>
      </c>
    </row>
    <row r="31" spans="1:11">
      <c r="A31" s="60" t="s">
        <v>4</v>
      </c>
      <c r="B31" s="60" t="s">
        <v>817</v>
      </c>
      <c r="C31" s="59">
        <v>56.75</v>
      </c>
      <c r="D31" s="60" t="s">
        <v>39</v>
      </c>
      <c r="E31" s="60" t="s">
        <v>40</v>
      </c>
      <c r="F31" s="60" t="s">
        <v>40</v>
      </c>
      <c r="G31" s="60" t="s">
        <v>41</v>
      </c>
      <c r="H31" s="60" t="s">
        <v>41</v>
      </c>
      <c r="I31">
        <f>--ISNUMBER(IFERROR(SEARCH(Anketa!$E$3,'SDF biotopi'!$A31,1),""))</f>
        <v>1</v>
      </c>
      <c r="J31">
        <f>IF(I31=1,COUNTIF($I$2:I31,1),"")</f>
        <v>14</v>
      </c>
      <c r="K31" t="str">
        <f>IFERROR(INDEX($B$2:$B$2873,MATCH(ROWS($J$2:J31),$J$2:$J$2873,0)),"")</f>
        <v/>
      </c>
    </row>
    <row r="32" spans="1:11">
      <c r="A32" s="60" t="s">
        <v>129</v>
      </c>
      <c r="B32" s="60" t="s">
        <v>810</v>
      </c>
      <c r="C32" s="59">
        <v>245.6</v>
      </c>
      <c r="D32" s="60" t="s">
        <v>39</v>
      </c>
      <c r="E32" s="60" t="s">
        <v>41</v>
      </c>
      <c r="F32" s="60" t="s">
        <v>40</v>
      </c>
      <c r="G32" s="60" t="s">
        <v>41</v>
      </c>
      <c r="H32" s="60" t="s">
        <v>41</v>
      </c>
      <c r="I32">
        <f>--ISNUMBER(IFERROR(SEARCH(Anketa!$E$3,'SDF biotopi'!$A32,1),""))</f>
        <v>0</v>
      </c>
      <c r="J32" t="str">
        <f>IF(I32=1,COUNTIF($I$2:I32,1),"")</f>
        <v/>
      </c>
      <c r="K32" t="str">
        <f>IFERROR(INDEX($B$2:$B$2873,MATCH(ROWS($J$2:J32),$J$2:$J$2873,0)),"")</f>
        <v/>
      </c>
    </row>
    <row r="33" spans="1:11">
      <c r="A33" s="60" t="s">
        <v>129</v>
      </c>
      <c r="B33" s="60" t="s">
        <v>804</v>
      </c>
      <c r="C33" s="59">
        <v>289.44</v>
      </c>
      <c r="D33" s="60" t="s">
        <v>39</v>
      </c>
      <c r="E33" s="60" t="s">
        <v>41</v>
      </c>
      <c r="F33" s="60" t="s">
        <v>41</v>
      </c>
      <c r="G33" s="60" t="s">
        <v>41</v>
      </c>
      <c r="H33" s="60" t="s">
        <v>41</v>
      </c>
      <c r="I33">
        <f>--ISNUMBER(IFERROR(SEARCH(Anketa!$E$3,'SDF biotopi'!$A33,1),""))</f>
        <v>0</v>
      </c>
      <c r="J33" t="str">
        <f>IF(I33=1,COUNTIF($I$2:I33,1),"")</f>
        <v/>
      </c>
      <c r="K33" t="str">
        <f>IFERROR(INDEX($B$2:$B$2873,MATCH(ROWS($J$2:J33),$J$2:$J$2873,0)),"")</f>
        <v/>
      </c>
    </row>
    <row r="34" spans="1:11">
      <c r="A34" s="60" t="s">
        <v>129</v>
      </c>
      <c r="B34" s="60" t="s">
        <v>814</v>
      </c>
      <c r="C34" s="59">
        <v>3879.26</v>
      </c>
      <c r="D34" s="60" t="s">
        <v>39</v>
      </c>
      <c r="E34" s="60" t="s">
        <v>41</v>
      </c>
      <c r="F34" s="60" t="s">
        <v>40</v>
      </c>
      <c r="G34" s="60" t="s">
        <v>41</v>
      </c>
      <c r="H34" s="60" t="s">
        <v>41</v>
      </c>
      <c r="I34">
        <f>--ISNUMBER(IFERROR(SEARCH(Anketa!$E$3,'SDF biotopi'!$A34,1),""))</f>
        <v>0</v>
      </c>
      <c r="J34" t="str">
        <f>IF(I34=1,COUNTIF($I$2:I34,1),"")</f>
        <v/>
      </c>
      <c r="K34" t="str">
        <f>IFERROR(INDEX($B$2:$B$2873,MATCH(ROWS($J$2:J34),$J$2:$J$2873,0)),"")</f>
        <v/>
      </c>
    </row>
    <row r="35" spans="1:11">
      <c r="A35" s="60" t="s">
        <v>129</v>
      </c>
      <c r="B35" s="60" t="s">
        <v>807</v>
      </c>
      <c r="C35" s="59">
        <v>253.26</v>
      </c>
      <c r="D35" s="60" t="s">
        <v>39</v>
      </c>
      <c r="E35" s="60" t="s">
        <v>41</v>
      </c>
      <c r="F35" s="60" t="s">
        <v>40</v>
      </c>
      <c r="G35" s="60" t="s">
        <v>210</v>
      </c>
      <c r="H35" s="60" t="s">
        <v>41</v>
      </c>
      <c r="I35">
        <f>--ISNUMBER(IFERROR(SEARCH(Anketa!$E$3,'SDF biotopi'!$A35,1),""))</f>
        <v>0</v>
      </c>
      <c r="J35" t="str">
        <f>IF(I35=1,COUNTIF($I$2:I35,1),"")</f>
        <v/>
      </c>
      <c r="K35" t="str">
        <f>IFERROR(INDEX($B$2:$B$2873,MATCH(ROWS($J$2:J35),$J$2:$J$2873,0)),"")</f>
        <v/>
      </c>
    </row>
    <row r="36" spans="1:11">
      <c r="A36" s="60" t="s">
        <v>129</v>
      </c>
      <c r="B36" s="60" t="s">
        <v>802</v>
      </c>
      <c r="C36" s="59">
        <v>437.21</v>
      </c>
      <c r="D36" s="60" t="s">
        <v>39</v>
      </c>
      <c r="E36" s="60" t="s">
        <v>41</v>
      </c>
      <c r="F36" s="60" t="s">
        <v>40</v>
      </c>
      <c r="G36" s="60" t="s">
        <v>210</v>
      </c>
      <c r="H36" s="60" t="s">
        <v>40</v>
      </c>
      <c r="I36">
        <f>--ISNUMBER(IFERROR(SEARCH(Anketa!$E$3,'SDF biotopi'!$A36,1),""))</f>
        <v>0</v>
      </c>
      <c r="J36" t="str">
        <f>IF(I36=1,COUNTIF($I$2:I36,1),"")</f>
        <v/>
      </c>
      <c r="K36" t="str">
        <f>IFERROR(INDEX($B$2:$B$2873,MATCH(ROWS($J$2:J36),$J$2:$J$2873,0)),"")</f>
        <v/>
      </c>
    </row>
    <row r="37" spans="1:11">
      <c r="A37" s="60" t="s">
        <v>129</v>
      </c>
      <c r="B37" s="60" t="s">
        <v>820</v>
      </c>
      <c r="C37" s="59">
        <v>0.22</v>
      </c>
      <c r="D37" s="60" t="s">
        <v>39</v>
      </c>
      <c r="E37" s="60" t="s">
        <v>41</v>
      </c>
      <c r="F37" s="60" t="s">
        <v>40</v>
      </c>
      <c r="G37" s="60" t="s">
        <v>41</v>
      </c>
      <c r="H37" s="60" t="s">
        <v>40</v>
      </c>
      <c r="I37">
        <f>--ISNUMBER(IFERROR(SEARCH(Anketa!$E$3,'SDF biotopi'!$A37,1),""))</f>
        <v>0</v>
      </c>
      <c r="J37" t="str">
        <f>IF(I37=1,COUNTIF($I$2:I37,1),"")</f>
        <v/>
      </c>
      <c r="K37" t="str">
        <f>IFERROR(INDEX($B$2:$B$2873,MATCH(ROWS($J$2:J37),$J$2:$J$2873,0)),"")</f>
        <v/>
      </c>
    </row>
    <row r="38" spans="1:11">
      <c r="A38" s="60" t="s">
        <v>129</v>
      </c>
      <c r="B38" s="60" t="s">
        <v>826</v>
      </c>
      <c r="C38" s="59">
        <v>0.93</v>
      </c>
      <c r="D38" s="60" t="s">
        <v>39</v>
      </c>
      <c r="E38" s="60" t="s">
        <v>818</v>
      </c>
      <c r="F38" s="60" t="s">
        <v>40</v>
      </c>
      <c r="G38" s="60" t="s">
        <v>818</v>
      </c>
      <c r="H38" s="60" t="s">
        <v>818</v>
      </c>
      <c r="I38">
        <f>--ISNUMBER(IFERROR(SEARCH(Anketa!$E$3,'SDF biotopi'!$A38,1),""))</f>
        <v>0</v>
      </c>
      <c r="J38" t="str">
        <f>IF(I38=1,COUNTIF($I$2:I38,1),"")</f>
        <v/>
      </c>
      <c r="K38" t="str">
        <f>IFERROR(INDEX($B$2:$B$2873,MATCH(ROWS($J$2:J38),$J$2:$J$2873,0)),"")</f>
        <v/>
      </c>
    </row>
    <row r="39" spans="1:11">
      <c r="A39" s="60" t="s">
        <v>129</v>
      </c>
      <c r="B39" s="60" t="s">
        <v>811</v>
      </c>
      <c r="C39" s="59">
        <v>4.74</v>
      </c>
      <c r="D39" s="60" t="s">
        <v>39</v>
      </c>
      <c r="E39" s="60" t="s">
        <v>41</v>
      </c>
      <c r="F39" s="60" t="s">
        <v>40</v>
      </c>
      <c r="G39" s="60" t="s">
        <v>41</v>
      </c>
      <c r="H39" s="60" t="s">
        <v>40</v>
      </c>
      <c r="I39">
        <f>--ISNUMBER(IFERROR(SEARCH(Anketa!$E$3,'SDF biotopi'!$A39,1),""))</f>
        <v>0</v>
      </c>
      <c r="J39" t="str">
        <f>IF(I39=1,COUNTIF($I$2:I39,1),"")</f>
        <v/>
      </c>
      <c r="K39" t="str">
        <f>IFERROR(INDEX($B$2:$B$2873,MATCH(ROWS($J$2:J39),$J$2:$J$2873,0)),"")</f>
        <v/>
      </c>
    </row>
    <row r="40" spans="1:11">
      <c r="A40" s="60" t="s">
        <v>129</v>
      </c>
      <c r="B40" s="60" t="s">
        <v>816</v>
      </c>
      <c r="C40" s="59">
        <v>43.77</v>
      </c>
      <c r="D40" s="60" t="s">
        <v>39</v>
      </c>
      <c r="E40" s="60" t="s">
        <v>818</v>
      </c>
      <c r="F40" s="60" t="s">
        <v>40</v>
      </c>
      <c r="G40" s="60" t="s">
        <v>818</v>
      </c>
      <c r="H40" s="60" t="s">
        <v>818</v>
      </c>
      <c r="I40">
        <f>--ISNUMBER(IFERROR(SEARCH(Anketa!$E$3,'SDF biotopi'!$A40,1),""))</f>
        <v>0</v>
      </c>
      <c r="J40" t="str">
        <f>IF(I40=1,COUNTIF($I$2:I40,1),"")</f>
        <v/>
      </c>
      <c r="K40" t="str">
        <f>IFERROR(INDEX($B$2:$B$2873,MATCH(ROWS($J$2:J40),$J$2:$J$2873,0)),"")</f>
        <v/>
      </c>
    </row>
    <row r="41" spans="1:11">
      <c r="A41" s="60" t="s">
        <v>129</v>
      </c>
      <c r="B41" s="60" t="s">
        <v>812</v>
      </c>
      <c r="C41" s="59">
        <v>82.17</v>
      </c>
      <c r="D41" s="60" t="s">
        <v>39</v>
      </c>
      <c r="E41" s="60" t="s">
        <v>818</v>
      </c>
      <c r="F41" s="60" t="s">
        <v>40</v>
      </c>
      <c r="G41" s="60" t="s">
        <v>818</v>
      </c>
      <c r="H41" s="60" t="s">
        <v>818</v>
      </c>
      <c r="I41">
        <f>--ISNUMBER(IFERROR(SEARCH(Anketa!$E$3,'SDF biotopi'!$A41,1),""))</f>
        <v>0</v>
      </c>
      <c r="J41" t="str">
        <f>IF(I41=1,COUNTIF($I$2:I41,1),"")</f>
        <v/>
      </c>
      <c r="K41" t="str">
        <f>IFERROR(INDEX($B$2:$B$2873,MATCH(ROWS($J$2:J41),$J$2:$J$2873,0)),"")</f>
        <v/>
      </c>
    </row>
    <row r="42" spans="1:11">
      <c r="A42" s="60" t="s">
        <v>129</v>
      </c>
      <c r="B42" s="60" t="s">
        <v>827</v>
      </c>
      <c r="C42" s="59">
        <v>0.85</v>
      </c>
      <c r="D42" s="60" t="s">
        <v>39</v>
      </c>
      <c r="E42" s="60" t="s">
        <v>818</v>
      </c>
      <c r="F42" s="60" t="s">
        <v>40</v>
      </c>
      <c r="G42" s="60" t="s">
        <v>818</v>
      </c>
      <c r="H42" s="60" t="s">
        <v>818</v>
      </c>
      <c r="I42">
        <f>--ISNUMBER(IFERROR(SEARCH(Anketa!$E$3,'SDF biotopi'!$A42,1),""))</f>
        <v>0</v>
      </c>
      <c r="J42" t="str">
        <f>IF(I42=1,COUNTIF($I$2:I42,1),"")</f>
        <v/>
      </c>
      <c r="K42" t="str">
        <f>IFERROR(INDEX($B$2:$B$2873,MATCH(ROWS($J$2:J42),$J$2:$J$2873,0)),"")</f>
        <v/>
      </c>
    </row>
    <row r="43" spans="1:11">
      <c r="A43" s="60" t="s">
        <v>129</v>
      </c>
      <c r="B43" s="60" t="s">
        <v>817</v>
      </c>
      <c r="C43" s="59">
        <v>1.48</v>
      </c>
      <c r="D43" s="60" t="s">
        <v>39</v>
      </c>
      <c r="E43" s="60" t="s">
        <v>818</v>
      </c>
      <c r="F43" s="60" t="s">
        <v>40</v>
      </c>
      <c r="G43" s="60" t="s">
        <v>818</v>
      </c>
      <c r="H43" s="60" t="s">
        <v>818</v>
      </c>
      <c r="I43">
        <f>--ISNUMBER(IFERROR(SEARCH(Anketa!$E$3,'SDF biotopi'!$A43,1),""))</f>
        <v>0</v>
      </c>
      <c r="J43" t="str">
        <f>IF(I43=1,COUNTIF($I$2:I43,1),"")</f>
        <v/>
      </c>
      <c r="K43" t="str">
        <f>IFERROR(INDEX($B$2:$B$2873,MATCH(ROWS($J$2:J43),$J$2:$J$2873,0)),"")</f>
        <v/>
      </c>
    </row>
    <row r="44" spans="1:11">
      <c r="A44" s="60" t="s">
        <v>129</v>
      </c>
      <c r="B44" s="60" t="s">
        <v>828</v>
      </c>
      <c r="C44" s="59">
        <v>0</v>
      </c>
      <c r="D44" s="60" t="s">
        <v>39</v>
      </c>
      <c r="E44" s="60" t="s">
        <v>41</v>
      </c>
      <c r="F44" s="60" t="s">
        <v>40</v>
      </c>
      <c r="G44" s="60" t="s">
        <v>41</v>
      </c>
      <c r="H44" s="60" t="s">
        <v>41</v>
      </c>
      <c r="I44">
        <f>--ISNUMBER(IFERROR(SEARCH(Anketa!$E$3,'SDF biotopi'!$A44,1),""))</f>
        <v>0</v>
      </c>
      <c r="J44" t="str">
        <f>IF(I44=1,COUNTIF($I$2:I44,1),"")</f>
        <v/>
      </c>
      <c r="K44" t="str">
        <f>IFERROR(INDEX($B$2:$B$2873,MATCH(ROWS($J$2:J44),$J$2:$J$2873,0)),"")</f>
        <v/>
      </c>
    </row>
    <row r="45" spans="1:11">
      <c r="A45" s="60" t="s">
        <v>129</v>
      </c>
      <c r="B45" s="60" t="s">
        <v>805</v>
      </c>
      <c r="C45" s="59">
        <v>49.87</v>
      </c>
      <c r="D45" s="60" t="s">
        <v>39</v>
      </c>
      <c r="E45" s="60" t="s">
        <v>41</v>
      </c>
      <c r="F45" s="60" t="s">
        <v>40</v>
      </c>
      <c r="G45" s="60" t="s">
        <v>41</v>
      </c>
      <c r="H45" s="60" t="s">
        <v>41</v>
      </c>
      <c r="I45">
        <f>--ISNUMBER(IFERROR(SEARCH(Anketa!$E$3,'SDF biotopi'!$A45,1),""))</f>
        <v>0</v>
      </c>
      <c r="J45" t="str">
        <f>IF(I45=1,COUNTIF($I$2:I45,1),"")</f>
        <v/>
      </c>
      <c r="K45" t="str">
        <f>IFERROR(INDEX($B$2:$B$2873,MATCH(ROWS($J$2:J45),$J$2:$J$2873,0)),"")</f>
        <v/>
      </c>
    </row>
    <row r="46" spans="1:11">
      <c r="A46" s="60" t="s">
        <v>129</v>
      </c>
      <c r="B46" s="60" t="s">
        <v>815</v>
      </c>
      <c r="C46" s="59">
        <v>3.91</v>
      </c>
      <c r="D46" s="60" t="s">
        <v>39</v>
      </c>
      <c r="E46" s="60" t="s">
        <v>41</v>
      </c>
      <c r="F46" s="60" t="s">
        <v>40</v>
      </c>
      <c r="G46" s="60" t="s">
        <v>41</v>
      </c>
      <c r="H46" s="60" t="s">
        <v>40</v>
      </c>
      <c r="I46">
        <f>--ISNUMBER(IFERROR(SEARCH(Anketa!$E$3,'SDF biotopi'!$A46,1),""))</f>
        <v>0</v>
      </c>
      <c r="J46" t="str">
        <f>IF(I46=1,COUNTIF($I$2:I46,1),"")</f>
        <v/>
      </c>
      <c r="K46" t="str">
        <f>IFERROR(INDEX($B$2:$B$2873,MATCH(ROWS($J$2:J46),$J$2:$J$2873,0)),"")</f>
        <v/>
      </c>
    </row>
    <row r="47" spans="1:11">
      <c r="A47" s="60" t="s">
        <v>129</v>
      </c>
      <c r="B47" s="60" t="s">
        <v>808</v>
      </c>
      <c r="C47" s="59">
        <v>1142.1300000000001</v>
      </c>
      <c r="D47" s="60" t="s">
        <v>39</v>
      </c>
      <c r="E47" s="60" t="s">
        <v>210</v>
      </c>
      <c r="F47" s="60" t="s">
        <v>40</v>
      </c>
      <c r="G47" s="60" t="s">
        <v>210</v>
      </c>
      <c r="H47" s="60" t="s">
        <v>210</v>
      </c>
      <c r="I47">
        <f>--ISNUMBER(IFERROR(SEARCH(Anketa!$E$3,'SDF biotopi'!$A47,1),""))</f>
        <v>0</v>
      </c>
      <c r="J47" t="str">
        <f>IF(I47=1,COUNTIF($I$2:I47,1),"")</f>
        <v/>
      </c>
      <c r="K47" t="str">
        <f>IFERROR(INDEX($B$2:$B$2873,MATCH(ROWS($J$2:J47),$J$2:$J$2873,0)),"")</f>
        <v/>
      </c>
    </row>
    <row r="48" spans="1:11">
      <c r="A48" s="60" t="s">
        <v>131</v>
      </c>
      <c r="B48" s="60" t="s">
        <v>820</v>
      </c>
      <c r="C48" s="59">
        <v>0.78</v>
      </c>
      <c r="D48" s="60" t="s">
        <v>39</v>
      </c>
      <c r="E48" s="60" t="s">
        <v>818</v>
      </c>
      <c r="F48" s="60" t="s">
        <v>40</v>
      </c>
      <c r="G48" s="60" t="s">
        <v>818</v>
      </c>
      <c r="H48" s="60" t="s">
        <v>818</v>
      </c>
      <c r="I48">
        <f>--ISNUMBER(IFERROR(SEARCH(Anketa!$E$3,'SDF biotopi'!$A48,1),""))</f>
        <v>0</v>
      </c>
      <c r="J48" t="str">
        <f>IF(I48=1,COUNTIF($I$2:I48,1),"")</f>
        <v/>
      </c>
      <c r="K48" t="str">
        <f>IFERROR(INDEX($B$2:$B$2873,MATCH(ROWS($J$2:J48),$J$2:$J$2873,0)),"")</f>
        <v/>
      </c>
    </row>
    <row r="49" spans="1:11">
      <c r="A49" s="60" t="s">
        <v>131</v>
      </c>
      <c r="B49" s="60" t="s">
        <v>808</v>
      </c>
      <c r="C49" s="59">
        <v>1.06</v>
      </c>
      <c r="D49" s="60" t="s">
        <v>39</v>
      </c>
      <c r="E49" s="60" t="s">
        <v>818</v>
      </c>
      <c r="F49" s="60" t="s">
        <v>40</v>
      </c>
      <c r="G49" s="60" t="s">
        <v>818</v>
      </c>
      <c r="H49" s="60" t="s">
        <v>818</v>
      </c>
      <c r="I49">
        <f>--ISNUMBER(IFERROR(SEARCH(Anketa!$E$3,'SDF biotopi'!$A49,1),""))</f>
        <v>0</v>
      </c>
      <c r="J49" t="str">
        <f>IF(I49=1,COUNTIF($I$2:I49,1),"")</f>
        <v/>
      </c>
      <c r="K49" t="str">
        <f>IFERROR(INDEX($B$2:$B$2873,MATCH(ROWS($J$2:J49),$J$2:$J$2873,0)),"")</f>
        <v/>
      </c>
    </row>
    <row r="50" spans="1:11">
      <c r="A50" s="60" t="s">
        <v>131</v>
      </c>
      <c r="B50" s="60" t="s">
        <v>823</v>
      </c>
      <c r="C50" s="59">
        <v>690.1</v>
      </c>
      <c r="D50" s="60" t="s">
        <v>39</v>
      </c>
      <c r="E50" s="60" t="s">
        <v>210</v>
      </c>
      <c r="F50" s="60" t="s">
        <v>40</v>
      </c>
      <c r="G50" s="60" t="s">
        <v>41</v>
      </c>
      <c r="H50" s="60" t="s">
        <v>210</v>
      </c>
      <c r="I50">
        <f>--ISNUMBER(IFERROR(SEARCH(Anketa!$E$3,'SDF biotopi'!$A50,1),""))</f>
        <v>0</v>
      </c>
      <c r="J50" t="str">
        <f>IF(I50=1,COUNTIF($I$2:I50,1),"")</f>
        <v/>
      </c>
      <c r="K50" t="str">
        <f>IFERROR(INDEX($B$2:$B$2873,MATCH(ROWS($J$2:J50),$J$2:$J$2873,0)),"")</f>
        <v/>
      </c>
    </row>
    <row r="51" spans="1:11">
      <c r="A51" s="60" t="s">
        <v>131</v>
      </c>
      <c r="B51" s="60" t="s">
        <v>812</v>
      </c>
      <c r="C51" s="59">
        <v>1.59</v>
      </c>
      <c r="D51" s="60" t="s">
        <v>39</v>
      </c>
      <c r="E51" s="60" t="s">
        <v>41</v>
      </c>
      <c r="F51" s="60" t="s">
        <v>40</v>
      </c>
      <c r="G51" s="60" t="s">
        <v>210</v>
      </c>
      <c r="H51" s="60" t="s">
        <v>41</v>
      </c>
      <c r="I51">
        <f>--ISNUMBER(IFERROR(SEARCH(Anketa!$E$3,'SDF biotopi'!$A51,1),""))</f>
        <v>0</v>
      </c>
      <c r="J51" t="str">
        <f>IF(I51=1,COUNTIF($I$2:I51,1),"")</f>
        <v/>
      </c>
      <c r="K51" t="str">
        <f>IFERROR(INDEX($B$2:$B$2873,MATCH(ROWS($J$2:J51),$J$2:$J$2873,0)),"")</f>
        <v/>
      </c>
    </row>
    <row r="52" spans="1:11">
      <c r="A52" s="60" t="s">
        <v>131</v>
      </c>
      <c r="B52" s="60" t="s">
        <v>803</v>
      </c>
      <c r="C52" s="59">
        <v>48.98</v>
      </c>
      <c r="D52" s="60" t="s">
        <v>39</v>
      </c>
      <c r="E52" s="60" t="s">
        <v>41</v>
      </c>
      <c r="F52" s="60" t="s">
        <v>41</v>
      </c>
      <c r="G52" s="60" t="s">
        <v>210</v>
      </c>
      <c r="H52" s="60" t="s">
        <v>210</v>
      </c>
      <c r="I52">
        <f>--ISNUMBER(IFERROR(SEARCH(Anketa!$E$3,'SDF biotopi'!$A52,1),""))</f>
        <v>0</v>
      </c>
      <c r="J52" t="str">
        <f>IF(I52=1,COUNTIF($I$2:I52,1),"")</f>
        <v/>
      </c>
      <c r="K52" t="str">
        <f>IFERROR(INDEX($B$2:$B$2873,MATCH(ROWS($J$2:J52),$J$2:$J$2873,0)),"")</f>
        <v/>
      </c>
    </row>
    <row r="53" spans="1:11">
      <c r="A53" s="60" t="s">
        <v>131</v>
      </c>
      <c r="B53" s="60" t="s">
        <v>829</v>
      </c>
      <c r="C53" s="59">
        <v>0</v>
      </c>
      <c r="D53" s="60" t="s">
        <v>39</v>
      </c>
      <c r="E53" s="60" t="s">
        <v>50</v>
      </c>
      <c r="F53" s="60" t="s">
        <v>818</v>
      </c>
      <c r="G53" s="60" t="s">
        <v>818</v>
      </c>
      <c r="H53" s="60" t="s">
        <v>818</v>
      </c>
      <c r="I53">
        <f>--ISNUMBER(IFERROR(SEARCH(Anketa!$E$3,'SDF biotopi'!$A53,1),""))</f>
        <v>0</v>
      </c>
      <c r="J53" t="str">
        <f>IF(I53=1,COUNTIF($I$2:I53,1),"")</f>
        <v/>
      </c>
      <c r="K53" t="str">
        <f>IFERROR(INDEX($B$2:$B$2873,MATCH(ROWS($J$2:J53),$J$2:$J$2873,0)),"")</f>
        <v/>
      </c>
    </row>
    <row r="54" spans="1:11">
      <c r="A54" s="60" t="s">
        <v>131</v>
      </c>
      <c r="B54" s="60" t="s">
        <v>815</v>
      </c>
      <c r="C54" s="59">
        <v>1.33</v>
      </c>
      <c r="D54" s="60" t="s">
        <v>39</v>
      </c>
      <c r="E54" s="60" t="s">
        <v>818</v>
      </c>
      <c r="F54" s="60" t="s">
        <v>40</v>
      </c>
      <c r="G54" s="60" t="s">
        <v>818</v>
      </c>
      <c r="H54" s="60" t="s">
        <v>818</v>
      </c>
      <c r="I54">
        <f>--ISNUMBER(IFERROR(SEARCH(Anketa!$E$3,'SDF biotopi'!$A54,1),""))</f>
        <v>0</v>
      </c>
      <c r="J54" t="str">
        <f>IF(I54=1,COUNTIF($I$2:I54,1),"")</f>
        <v/>
      </c>
      <c r="K54" t="str">
        <f>IFERROR(INDEX($B$2:$B$2873,MATCH(ROWS($J$2:J54),$J$2:$J$2873,0)),"")</f>
        <v/>
      </c>
    </row>
    <row r="55" spans="1:11">
      <c r="A55" s="60" t="s">
        <v>131</v>
      </c>
      <c r="B55" s="60" t="s">
        <v>807</v>
      </c>
      <c r="C55" s="59">
        <v>7.11</v>
      </c>
      <c r="D55" s="60" t="s">
        <v>39</v>
      </c>
      <c r="E55" s="60" t="s">
        <v>818</v>
      </c>
      <c r="F55" s="60" t="s">
        <v>40</v>
      </c>
      <c r="G55" s="60" t="s">
        <v>818</v>
      </c>
      <c r="H55" s="60" t="s">
        <v>818</v>
      </c>
      <c r="I55">
        <f>--ISNUMBER(IFERROR(SEARCH(Anketa!$E$3,'SDF biotopi'!$A55,1),""))</f>
        <v>0</v>
      </c>
      <c r="J55" t="str">
        <f>IF(I55=1,COUNTIF($I$2:I55,1),"")</f>
        <v/>
      </c>
      <c r="K55" t="str">
        <f>IFERROR(INDEX($B$2:$B$2873,MATCH(ROWS($J$2:J55),$J$2:$J$2873,0)),"")</f>
        <v/>
      </c>
    </row>
    <row r="56" spans="1:11">
      <c r="A56" s="60" t="s">
        <v>131</v>
      </c>
      <c r="B56" s="60" t="s">
        <v>811</v>
      </c>
      <c r="C56" s="59">
        <v>0</v>
      </c>
      <c r="D56" s="60" t="s">
        <v>39</v>
      </c>
      <c r="E56" s="60" t="s">
        <v>50</v>
      </c>
      <c r="F56" s="60" t="s">
        <v>818</v>
      </c>
      <c r="G56" s="60" t="s">
        <v>818</v>
      </c>
      <c r="H56" s="60" t="s">
        <v>818</v>
      </c>
      <c r="I56">
        <f>--ISNUMBER(IFERROR(SEARCH(Anketa!$E$3,'SDF biotopi'!$A56,1),""))</f>
        <v>0</v>
      </c>
      <c r="J56" t="str">
        <f>IF(I56=1,COUNTIF($I$2:I56,1),"")</f>
        <v/>
      </c>
      <c r="K56" t="str">
        <f>IFERROR(INDEX($B$2:$B$2873,MATCH(ROWS($J$2:J56),$J$2:$J$2873,0)),"")</f>
        <v/>
      </c>
    </row>
    <row r="57" spans="1:11">
      <c r="A57" s="60" t="s">
        <v>131</v>
      </c>
      <c r="B57" s="60" t="s">
        <v>802</v>
      </c>
      <c r="C57" s="59">
        <v>11.98</v>
      </c>
      <c r="D57" s="60" t="s">
        <v>39</v>
      </c>
      <c r="E57" s="60" t="s">
        <v>210</v>
      </c>
      <c r="F57" s="60" t="s">
        <v>40</v>
      </c>
      <c r="G57" s="60" t="s">
        <v>210</v>
      </c>
      <c r="H57" s="60" t="s">
        <v>41</v>
      </c>
      <c r="I57">
        <f>--ISNUMBER(IFERROR(SEARCH(Anketa!$E$3,'SDF biotopi'!$A57,1),""))</f>
        <v>0</v>
      </c>
      <c r="J57" t="str">
        <f>IF(I57=1,COUNTIF($I$2:I57,1),"")</f>
        <v/>
      </c>
      <c r="K57" t="str">
        <f>IFERROR(INDEX($B$2:$B$2873,MATCH(ROWS($J$2:J57),$J$2:$J$2873,0)),"")</f>
        <v/>
      </c>
    </row>
    <row r="58" spans="1:11">
      <c r="A58" s="60" t="s">
        <v>134</v>
      </c>
      <c r="B58" s="60" t="s">
        <v>802</v>
      </c>
      <c r="C58" s="59">
        <v>42.19</v>
      </c>
      <c r="D58" s="60" t="s">
        <v>39</v>
      </c>
      <c r="E58" s="60" t="s">
        <v>818</v>
      </c>
      <c r="F58" s="60" t="s">
        <v>40</v>
      </c>
      <c r="G58" s="60" t="s">
        <v>818</v>
      </c>
      <c r="H58" s="60" t="s">
        <v>818</v>
      </c>
      <c r="I58">
        <f>--ISNUMBER(IFERROR(SEARCH(Anketa!$E$3,'SDF biotopi'!$A58,1),""))</f>
        <v>0</v>
      </c>
      <c r="J58" t="str">
        <f>IF(I58=1,COUNTIF($I$2:I58,1),"")</f>
        <v/>
      </c>
      <c r="K58" t="str">
        <f>IFERROR(INDEX($B$2:$B$2873,MATCH(ROWS($J$2:J58),$J$2:$J$2873,0)),"")</f>
        <v/>
      </c>
    </row>
    <row r="59" spans="1:11">
      <c r="A59" s="60" t="s">
        <v>134</v>
      </c>
      <c r="B59" s="60" t="s">
        <v>815</v>
      </c>
      <c r="C59" s="59">
        <v>4.4000000000000004</v>
      </c>
      <c r="D59" s="60" t="s">
        <v>39</v>
      </c>
      <c r="E59" s="60" t="s">
        <v>818</v>
      </c>
      <c r="F59" s="60" t="s">
        <v>40</v>
      </c>
      <c r="G59" s="60" t="s">
        <v>818</v>
      </c>
      <c r="H59" s="60" t="s">
        <v>818</v>
      </c>
      <c r="I59">
        <f>--ISNUMBER(IFERROR(SEARCH(Anketa!$E$3,'SDF biotopi'!$A59,1),""))</f>
        <v>0</v>
      </c>
      <c r="J59" t="str">
        <f>IF(I59=1,COUNTIF($I$2:I59,1),"")</f>
        <v/>
      </c>
      <c r="K59" t="str">
        <f>IFERROR(INDEX($B$2:$B$2873,MATCH(ROWS($J$2:J59),$J$2:$J$2873,0)),"")</f>
        <v/>
      </c>
    </row>
    <row r="60" spans="1:11">
      <c r="A60" s="60" t="s">
        <v>134</v>
      </c>
      <c r="B60" s="60" t="s">
        <v>830</v>
      </c>
      <c r="C60" s="59">
        <v>16.04</v>
      </c>
      <c r="D60" s="60" t="s">
        <v>39</v>
      </c>
      <c r="E60" s="60" t="s">
        <v>818</v>
      </c>
      <c r="F60" s="60" t="s">
        <v>40</v>
      </c>
      <c r="G60" s="60" t="s">
        <v>818</v>
      </c>
      <c r="H60" s="60" t="s">
        <v>818</v>
      </c>
      <c r="I60">
        <f>--ISNUMBER(IFERROR(SEARCH(Anketa!$E$3,'SDF biotopi'!$A60,1),""))</f>
        <v>0</v>
      </c>
      <c r="J60" t="str">
        <f>IF(I60=1,COUNTIF($I$2:I60,1),"")</f>
        <v/>
      </c>
      <c r="K60" t="str">
        <f>IFERROR(INDEX($B$2:$B$2873,MATCH(ROWS($J$2:J60),$J$2:$J$2873,0)),"")</f>
        <v/>
      </c>
    </row>
    <row r="61" spans="1:11">
      <c r="A61" s="60" t="s">
        <v>134</v>
      </c>
      <c r="B61" s="60" t="s">
        <v>831</v>
      </c>
      <c r="C61" s="59">
        <v>4.88</v>
      </c>
      <c r="D61" s="60" t="s">
        <v>39</v>
      </c>
      <c r="E61" s="60" t="s">
        <v>818</v>
      </c>
      <c r="F61" s="60" t="s">
        <v>40</v>
      </c>
      <c r="G61" s="60" t="s">
        <v>818</v>
      </c>
      <c r="H61" s="60" t="s">
        <v>818</v>
      </c>
      <c r="I61">
        <f>--ISNUMBER(IFERROR(SEARCH(Anketa!$E$3,'SDF biotopi'!$A61,1),""))</f>
        <v>0</v>
      </c>
      <c r="J61" t="str">
        <f>IF(I61=1,COUNTIF($I$2:I61,1),"")</f>
        <v/>
      </c>
      <c r="K61" t="str">
        <f>IFERROR(INDEX($B$2:$B$2873,MATCH(ROWS($J$2:J61),$J$2:$J$2873,0)),"")</f>
        <v/>
      </c>
    </row>
    <row r="62" spans="1:11">
      <c r="A62" s="60" t="s">
        <v>134</v>
      </c>
      <c r="B62" s="60" t="s">
        <v>828</v>
      </c>
      <c r="C62" s="59">
        <v>0</v>
      </c>
      <c r="D62" s="60" t="s">
        <v>39</v>
      </c>
      <c r="E62" s="60" t="s">
        <v>50</v>
      </c>
      <c r="F62" s="60" t="s">
        <v>818</v>
      </c>
      <c r="G62" s="60" t="s">
        <v>818</v>
      </c>
      <c r="H62" s="60" t="s">
        <v>818</v>
      </c>
      <c r="I62">
        <f>--ISNUMBER(IFERROR(SEARCH(Anketa!$E$3,'SDF biotopi'!$A62,1),""))</f>
        <v>0</v>
      </c>
      <c r="J62" t="str">
        <f>IF(I62=1,COUNTIF($I$2:I62,1),"")</f>
        <v/>
      </c>
      <c r="K62" t="str">
        <f>IFERROR(INDEX($B$2:$B$2873,MATCH(ROWS($J$2:J62),$J$2:$J$2873,0)),"")</f>
        <v/>
      </c>
    </row>
    <row r="63" spans="1:11">
      <c r="A63" s="60" t="s">
        <v>134</v>
      </c>
      <c r="B63" s="60" t="s">
        <v>804</v>
      </c>
      <c r="C63" s="59">
        <v>0</v>
      </c>
      <c r="D63" s="60" t="s">
        <v>39</v>
      </c>
      <c r="E63" s="60" t="s">
        <v>50</v>
      </c>
      <c r="F63" s="60" t="s">
        <v>818</v>
      </c>
      <c r="G63" s="60" t="s">
        <v>818</v>
      </c>
      <c r="H63" s="60" t="s">
        <v>818</v>
      </c>
      <c r="I63">
        <f>--ISNUMBER(IFERROR(SEARCH(Anketa!$E$3,'SDF biotopi'!$A63,1),""))</f>
        <v>0</v>
      </c>
      <c r="J63" t="str">
        <f>IF(I63=1,COUNTIF($I$2:I63,1),"")</f>
        <v/>
      </c>
      <c r="K63" t="str">
        <f>IFERROR(INDEX($B$2:$B$2873,MATCH(ROWS($J$2:J63),$J$2:$J$2873,0)),"")</f>
        <v/>
      </c>
    </row>
    <row r="64" spans="1:11">
      <c r="A64" s="60" t="s">
        <v>134</v>
      </c>
      <c r="B64" s="60" t="s">
        <v>814</v>
      </c>
      <c r="C64" s="59">
        <v>0</v>
      </c>
      <c r="D64" s="60" t="s">
        <v>39</v>
      </c>
      <c r="E64" s="60" t="s">
        <v>50</v>
      </c>
      <c r="F64" s="60" t="s">
        <v>818</v>
      </c>
      <c r="G64" s="60" t="s">
        <v>818</v>
      </c>
      <c r="H64" s="60" t="s">
        <v>818</v>
      </c>
      <c r="I64">
        <f>--ISNUMBER(IFERROR(SEARCH(Anketa!$E$3,'SDF biotopi'!$A64,1),""))</f>
        <v>0</v>
      </c>
      <c r="J64" t="str">
        <f>IF(I64=1,COUNTIF($I$2:I64,1),"")</f>
        <v/>
      </c>
      <c r="K64" t="str">
        <f>IFERROR(INDEX($B$2:$B$2873,MATCH(ROWS($J$2:J64),$J$2:$J$2873,0)),"")</f>
        <v/>
      </c>
    </row>
    <row r="65" spans="1:11">
      <c r="A65" s="60" t="s">
        <v>134</v>
      </c>
      <c r="B65" s="60" t="s">
        <v>832</v>
      </c>
      <c r="C65" s="59">
        <v>38.1</v>
      </c>
      <c r="D65" s="60" t="s">
        <v>39</v>
      </c>
      <c r="E65" s="60" t="s">
        <v>41</v>
      </c>
      <c r="F65" s="60" t="s">
        <v>210</v>
      </c>
      <c r="G65" s="60" t="s">
        <v>40</v>
      </c>
      <c r="H65" s="60" t="s">
        <v>210</v>
      </c>
      <c r="I65">
        <f>--ISNUMBER(IFERROR(SEARCH(Anketa!$E$3,'SDF biotopi'!$A65,1),""))</f>
        <v>0</v>
      </c>
      <c r="J65" t="str">
        <f>IF(I65=1,COUNTIF($I$2:I65,1),"")</f>
        <v/>
      </c>
      <c r="K65" t="str">
        <f>IFERROR(INDEX($B$2:$B$2873,MATCH(ROWS($J$2:J65),$J$2:$J$2873,0)),"")</f>
        <v/>
      </c>
    </row>
    <row r="66" spans="1:11">
      <c r="A66" s="60" t="s">
        <v>134</v>
      </c>
      <c r="B66" s="60" t="s">
        <v>810</v>
      </c>
      <c r="C66" s="59">
        <v>1.23</v>
      </c>
      <c r="D66" s="60" t="s">
        <v>39</v>
      </c>
      <c r="E66" s="60" t="s">
        <v>818</v>
      </c>
      <c r="F66" s="60" t="s">
        <v>40</v>
      </c>
      <c r="G66" s="60" t="s">
        <v>818</v>
      </c>
      <c r="H66" s="60" t="s">
        <v>818</v>
      </c>
      <c r="I66">
        <f>--ISNUMBER(IFERROR(SEARCH(Anketa!$E$3,'SDF biotopi'!$A66,1),""))</f>
        <v>0</v>
      </c>
      <c r="J66" t="str">
        <f>IF(I66=1,COUNTIF($I$2:I66,1),"")</f>
        <v/>
      </c>
      <c r="K66" t="str">
        <f>IFERROR(INDEX($B$2:$B$2873,MATCH(ROWS($J$2:J66),$J$2:$J$2873,0)),"")</f>
        <v/>
      </c>
    </row>
    <row r="67" spans="1:11">
      <c r="A67" s="60" t="s">
        <v>134</v>
      </c>
      <c r="B67" s="60" t="s">
        <v>808</v>
      </c>
      <c r="C67" s="59">
        <v>14.36</v>
      </c>
      <c r="D67" s="60" t="s">
        <v>39</v>
      </c>
      <c r="E67" s="60" t="s">
        <v>210</v>
      </c>
      <c r="F67" s="60" t="s">
        <v>40</v>
      </c>
      <c r="G67" s="60" t="s">
        <v>41</v>
      </c>
      <c r="H67" s="60" t="s">
        <v>210</v>
      </c>
      <c r="I67">
        <f>--ISNUMBER(IFERROR(SEARCH(Anketa!$E$3,'SDF biotopi'!$A67,1),""))</f>
        <v>0</v>
      </c>
      <c r="J67" t="str">
        <f>IF(I67=1,COUNTIF($I$2:I67,1),"")</f>
        <v/>
      </c>
      <c r="K67" t="str">
        <f>IFERROR(INDEX($B$2:$B$2873,MATCH(ROWS($J$2:J67),$J$2:$J$2873,0)),"")</f>
        <v/>
      </c>
    </row>
    <row r="68" spans="1:11">
      <c r="A68" s="60" t="s">
        <v>136</v>
      </c>
      <c r="B68" s="60" t="s">
        <v>821</v>
      </c>
      <c r="C68" s="59">
        <v>0</v>
      </c>
      <c r="D68" s="60" t="s">
        <v>39</v>
      </c>
      <c r="E68" s="60" t="s">
        <v>40</v>
      </c>
      <c r="F68" s="60" t="s">
        <v>41</v>
      </c>
      <c r="G68" s="60" t="s">
        <v>41</v>
      </c>
      <c r="H68" s="60" t="s">
        <v>41</v>
      </c>
      <c r="I68">
        <f>--ISNUMBER(IFERROR(SEARCH(Anketa!$E$3,'SDF biotopi'!$A68,1),""))</f>
        <v>0</v>
      </c>
      <c r="J68" t="str">
        <f>IF(I68=1,COUNTIF($I$2:I68,1),"")</f>
        <v/>
      </c>
      <c r="K68" t="str">
        <f>IFERROR(INDEX($B$2:$B$2873,MATCH(ROWS($J$2:J68),$J$2:$J$2873,0)),"")</f>
        <v/>
      </c>
    </row>
    <row r="69" spans="1:11">
      <c r="A69" s="60" t="s">
        <v>136</v>
      </c>
      <c r="B69" s="60" t="s">
        <v>830</v>
      </c>
      <c r="C69" s="59">
        <v>0.66</v>
      </c>
      <c r="D69" s="60" t="s">
        <v>39</v>
      </c>
      <c r="E69" s="60" t="s">
        <v>40</v>
      </c>
      <c r="F69" s="60" t="s">
        <v>40</v>
      </c>
      <c r="G69" s="60" t="s">
        <v>41</v>
      </c>
      <c r="H69" s="60" t="s">
        <v>40</v>
      </c>
      <c r="I69">
        <f>--ISNUMBER(IFERROR(SEARCH(Anketa!$E$3,'SDF biotopi'!$A69,1),""))</f>
        <v>0</v>
      </c>
      <c r="J69" t="str">
        <f>IF(I69=1,COUNTIF($I$2:I69,1),"")</f>
        <v/>
      </c>
      <c r="K69" t="str">
        <f>IFERROR(INDEX($B$2:$B$2873,MATCH(ROWS($J$2:J69),$J$2:$J$2873,0)),"")</f>
        <v/>
      </c>
    </row>
    <row r="70" spans="1:11">
      <c r="A70" s="60" t="s">
        <v>136</v>
      </c>
      <c r="B70" s="60" t="s">
        <v>826</v>
      </c>
      <c r="C70" s="59">
        <v>0</v>
      </c>
      <c r="D70" s="60" t="s">
        <v>39</v>
      </c>
      <c r="E70" s="60" t="s">
        <v>50</v>
      </c>
      <c r="F70" s="60" t="s">
        <v>818</v>
      </c>
      <c r="G70" s="60" t="s">
        <v>818</v>
      </c>
      <c r="H70" s="60" t="s">
        <v>818</v>
      </c>
      <c r="I70">
        <f>--ISNUMBER(IFERROR(SEARCH(Anketa!$E$3,'SDF biotopi'!$A70,1),""))</f>
        <v>0</v>
      </c>
      <c r="J70" t="str">
        <f>IF(I70=1,COUNTIF($I$2:I70,1),"")</f>
        <v/>
      </c>
      <c r="K70" t="str">
        <f>IFERROR(INDEX($B$2:$B$2873,MATCH(ROWS($J$2:J70),$J$2:$J$2873,0)),"")</f>
        <v/>
      </c>
    </row>
    <row r="71" spans="1:11">
      <c r="A71" s="60" t="s">
        <v>136</v>
      </c>
      <c r="B71" s="60" t="s">
        <v>816</v>
      </c>
      <c r="C71" s="59">
        <v>292.58999999999997</v>
      </c>
      <c r="D71" s="60" t="s">
        <v>39</v>
      </c>
      <c r="E71" s="60" t="s">
        <v>818</v>
      </c>
      <c r="F71" s="60" t="s">
        <v>41</v>
      </c>
      <c r="G71" s="60" t="s">
        <v>818</v>
      </c>
      <c r="H71" s="60" t="s">
        <v>818</v>
      </c>
      <c r="I71">
        <f>--ISNUMBER(IFERROR(SEARCH(Anketa!$E$3,'SDF biotopi'!$A71,1),""))</f>
        <v>0</v>
      </c>
      <c r="J71" t="str">
        <f>IF(I71=1,COUNTIF($I$2:I71,1),"")</f>
        <v/>
      </c>
      <c r="K71" t="str">
        <f>IFERROR(INDEX($B$2:$B$2873,MATCH(ROWS($J$2:J71),$J$2:$J$2873,0)),"")</f>
        <v/>
      </c>
    </row>
    <row r="72" spans="1:11">
      <c r="A72" s="60" t="s">
        <v>136</v>
      </c>
      <c r="B72" s="60" t="s">
        <v>827</v>
      </c>
      <c r="C72" s="59">
        <v>2.39</v>
      </c>
      <c r="D72" s="60" t="s">
        <v>39</v>
      </c>
      <c r="E72" s="60" t="s">
        <v>40</v>
      </c>
      <c r="F72" s="60" t="s">
        <v>40</v>
      </c>
      <c r="G72" s="60" t="s">
        <v>40</v>
      </c>
      <c r="H72" s="60" t="s">
        <v>40</v>
      </c>
      <c r="I72">
        <f>--ISNUMBER(IFERROR(SEARCH(Anketa!$E$3,'SDF biotopi'!$A72,1),""))</f>
        <v>0</v>
      </c>
      <c r="J72" t="str">
        <f>IF(I72=1,COUNTIF($I$2:I72,1),"")</f>
        <v/>
      </c>
      <c r="K72" t="str">
        <f>IFERROR(INDEX($B$2:$B$2873,MATCH(ROWS($J$2:J72),$J$2:$J$2873,0)),"")</f>
        <v/>
      </c>
    </row>
    <row r="73" spans="1:11">
      <c r="A73" s="60" t="s">
        <v>136</v>
      </c>
      <c r="B73" s="60" t="s">
        <v>823</v>
      </c>
      <c r="C73" s="59">
        <v>50.32</v>
      </c>
      <c r="D73" s="60" t="s">
        <v>39</v>
      </c>
      <c r="E73" s="60" t="s">
        <v>40</v>
      </c>
      <c r="F73" s="60" t="s">
        <v>40</v>
      </c>
      <c r="G73" s="60" t="s">
        <v>40</v>
      </c>
      <c r="H73" s="60" t="s">
        <v>40</v>
      </c>
      <c r="I73">
        <f>--ISNUMBER(IFERROR(SEARCH(Anketa!$E$3,'SDF biotopi'!$A73,1),""))</f>
        <v>0</v>
      </c>
      <c r="J73" t="str">
        <f>IF(I73=1,COUNTIF($I$2:I73,1),"")</f>
        <v/>
      </c>
      <c r="K73" t="str">
        <f>IFERROR(INDEX($B$2:$B$2873,MATCH(ROWS($J$2:J73),$J$2:$J$2873,0)),"")</f>
        <v/>
      </c>
    </row>
    <row r="74" spans="1:11">
      <c r="A74" s="60" t="s">
        <v>136</v>
      </c>
      <c r="B74" s="60" t="s">
        <v>802</v>
      </c>
      <c r="C74" s="59">
        <v>573.25</v>
      </c>
      <c r="D74" s="60" t="s">
        <v>39</v>
      </c>
      <c r="E74" s="60" t="s">
        <v>41</v>
      </c>
      <c r="F74" s="60" t="s">
        <v>40</v>
      </c>
      <c r="G74" s="60" t="s">
        <v>41</v>
      </c>
      <c r="H74" s="60" t="s">
        <v>41</v>
      </c>
      <c r="I74">
        <f>--ISNUMBER(IFERROR(SEARCH(Anketa!$E$3,'SDF biotopi'!$A74,1),""))</f>
        <v>0</v>
      </c>
      <c r="J74" t="str">
        <f>IF(I74=1,COUNTIF($I$2:I74,1),"")</f>
        <v/>
      </c>
      <c r="K74" t="str">
        <f>IFERROR(INDEX($B$2:$B$2873,MATCH(ROWS($J$2:J74),$J$2:$J$2873,0)),"")</f>
        <v/>
      </c>
    </row>
    <row r="75" spans="1:11">
      <c r="A75" s="60" t="s">
        <v>136</v>
      </c>
      <c r="B75" s="60" t="s">
        <v>833</v>
      </c>
      <c r="C75" s="59">
        <v>0</v>
      </c>
      <c r="D75" s="60" t="s">
        <v>39</v>
      </c>
      <c r="E75" s="60" t="s">
        <v>41</v>
      </c>
      <c r="F75" s="60" t="s">
        <v>41</v>
      </c>
      <c r="G75" s="60" t="s">
        <v>40</v>
      </c>
      <c r="H75" s="60" t="s">
        <v>41</v>
      </c>
      <c r="I75">
        <f>--ISNUMBER(IFERROR(SEARCH(Anketa!$E$3,'SDF biotopi'!$A75,1),""))</f>
        <v>0</v>
      </c>
      <c r="J75" t="str">
        <f>IF(I75=1,COUNTIF($I$2:I75,1),"")</f>
        <v/>
      </c>
      <c r="K75" t="str">
        <f>IFERROR(INDEX($B$2:$B$2873,MATCH(ROWS($J$2:J75),$J$2:$J$2873,0)),"")</f>
        <v/>
      </c>
    </row>
    <row r="76" spans="1:11">
      <c r="A76" s="60" t="s">
        <v>136</v>
      </c>
      <c r="B76" s="60" t="s">
        <v>828</v>
      </c>
      <c r="C76" s="59">
        <v>0</v>
      </c>
      <c r="D76" s="60" t="s">
        <v>67</v>
      </c>
      <c r="E76" s="60" t="s">
        <v>50</v>
      </c>
      <c r="F76" s="60" t="s">
        <v>824</v>
      </c>
      <c r="G76" s="60" t="s">
        <v>824</v>
      </c>
      <c r="H76" s="60" t="s">
        <v>824</v>
      </c>
      <c r="I76">
        <f>--ISNUMBER(IFERROR(SEARCH(Anketa!$E$3,'SDF biotopi'!$A76,1),""))</f>
        <v>0</v>
      </c>
      <c r="J76" t="str">
        <f>IF(I76=1,COUNTIF($I$2:I76,1),"")</f>
        <v/>
      </c>
      <c r="K76" t="str">
        <f>IFERROR(INDEX($B$2:$B$2873,MATCH(ROWS($J$2:J76),$J$2:$J$2873,0)),"")</f>
        <v/>
      </c>
    </row>
    <row r="77" spans="1:11">
      <c r="A77" s="60" t="s">
        <v>136</v>
      </c>
      <c r="B77" s="60" t="s">
        <v>834</v>
      </c>
      <c r="C77" s="59">
        <v>3.25</v>
      </c>
      <c r="D77" s="60" t="s">
        <v>39</v>
      </c>
      <c r="E77" s="60" t="s">
        <v>818</v>
      </c>
      <c r="F77" s="60" t="s">
        <v>40</v>
      </c>
      <c r="G77" s="60" t="s">
        <v>818</v>
      </c>
      <c r="H77" s="60" t="s">
        <v>818</v>
      </c>
      <c r="I77">
        <f>--ISNUMBER(IFERROR(SEARCH(Anketa!$E$3,'SDF biotopi'!$A77,1),""))</f>
        <v>0</v>
      </c>
      <c r="J77" t="str">
        <f>IF(I77=1,COUNTIF($I$2:I77,1),"")</f>
        <v/>
      </c>
      <c r="K77" t="str">
        <f>IFERROR(INDEX($B$2:$B$2873,MATCH(ROWS($J$2:J77),$J$2:$J$2873,0)),"")</f>
        <v/>
      </c>
    </row>
    <row r="78" spans="1:11">
      <c r="A78" s="60" t="s">
        <v>136</v>
      </c>
      <c r="B78" s="60" t="s">
        <v>811</v>
      </c>
      <c r="C78" s="59">
        <v>1.84</v>
      </c>
      <c r="D78" s="60" t="s">
        <v>39</v>
      </c>
      <c r="E78" s="60" t="s">
        <v>818</v>
      </c>
      <c r="F78" s="60" t="s">
        <v>40</v>
      </c>
      <c r="G78" s="60" t="s">
        <v>818</v>
      </c>
      <c r="H78" s="60" t="s">
        <v>818</v>
      </c>
      <c r="I78">
        <f>--ISNUMBER(IFERROR(SEARCH(Anketa!$E$3,'SDF biotopi'!$A78,1),""))</f>
        <v>0</v>
      </c>
      <c r="J78" t="str">
        <f>IF(I78=1,COUNTIF($I$2:I78,1),"")</f>
        <v/>
      </c>
      <c r="K78" t="str">
        <f>IFERROR(INDEX($B$2:$B$2873,MATCH(ROWS($J$2:J78),$J$2:$J$2873,0)),"")</f>
        <v/>
      </c>
    </row>
    <row r="79" spans="1:11">
      <c r="A79" s="60" t="s">
        <v>136</v>
      </c>
      <c r="B79" s="60" t="s">
        <v>825</v>
      </c>
      <c r="C79" s="59">
        <v>5.55</v>
      </c>
      <c r="D79" s="60" t="s">
        <v>39</v>
      </c>
      <c r="E79" s="60" t="s">
        <v>818</v>
      </c>
      <c r="F79" s="60" t="s">
        <v>40</v>
      </c>
      <c r="G79" s="60" t="s">
        <v>818</v>
      </c>
      <c r="H79" s="60" t="s">
        <v>818</v>
      </c>
      <c r="I79">
        <f>--ISNUMBER(IFERROR(SEARCH(Anketa!$E$3,'SDF biotopi'!$A79,1),""))</f>
        <v>0</v>
      </c>
      <c r="J79" t="str">
        <f>IF(I79=1,COUNTIF($I$2:I79,1),"")</f>
        <v/>
      </c>
      <c r="K79" t="str">
        <f>IFERROR(INDEX($B$2:$B$2873,MATCH(ROWS($J$2:J79),$J$2:$J$2873,0)),"")</f>
        <v/>
      </c>
    </row>
    <row r="80" spans="1:11">
      <c r="A80" s="60" t="s">
        <v>136</v>
      </c>
      <c r="B80" s="60" t="s">
        <v>815</v>
      </c>
      <c r="C80" s="59">
        <v>64.73</v>
      </c>
      <c r="D80" s="60" t="s">
        <v>39</v>
      </c>
      <c r="E80" s="60" t="s">
        <v>40</v>
      </c>
      <c r="F80" s="60" t="s">
        <v>40</v>
      </c>
      <c r="G80" s="60" t="s">
        <v>41</v>
      </c>
      <c r="H80" s="60" t="s">
        <v>41</v>
      </c>
      <c r="I80">
        <f>--ISNUMBER(IFERROR(SEARCH(Anketa!$E$3,'SDF biotopi'!$A80,1),""))</f>
        <v>0</v>
      </c>
      <c r="J80" t="str">
        <f>IF(I80=1,COUNTIF($I$2:I80,1),"")</f>
        <v/>
      </c>
      <c r="K80" t="str">
        <f>IFERROR(INDEX($B$2:$B$2873,MATCH(ROWS($J$2:J80),$J$2:$J$2873,0)),"")</f>
        <v/>
      </c>
    </row>
    <row r="81" spans="1:11">
      <c r="A81" s="60" t="s">
        <v>136</v>
      </c>
      <c r="B81" s="60" t="s">
        <v>835</v>
      </c>
      <c r="C81" s="59">
        <v>3.69</v>
      </c>
      <c r="D81" s="60" t="s">
        <v>39</v>
      </c>
      <c r="E81" s="60" t="s">
        <v>818</v>
      </c>
      <c r="F81" s="60" t="s">
        <v>40</v>
      </c>
      <c r="G81" s="60" t="s">
        <v>818</v>
      </c>
      <c r="H81" s="60" t="s">
        <v>818</v>
      </c>
      <c r="I81">
        <f>--ISNUMBER(IFERROR(SEARCH(Anketa!$E$3,'SDF biotopi'!$A81,1),""))</f>
        <v>0</v>
      </c>
      <c r="J81" t="str">
        <f>IF(I81=1,COUNTIF($I$2:I81,1),"")</f>
        <v/>
      </c>
      <c r="K81" t="str">
        <f>IFERROR(INDEX($B$2:$B$2873,MATCH(ROWS($J$2:J81),$J$2:$J$2873,0)),"")</f>
        <v/>
      </c>
    </row>
    <row r="82" spans="1:11">
      <c r="A82" s="60" t="s">
        <v>136</v>
      </c>
      <c r="B82" s="60" t="s">
        <v>813</v>
      </c>
      <c r="C82" s="59">
        <v>18.97</v>
      </c>
      <c r="D82" s="60" t="s">
        <v>39</v>
      </c>
      <c r="E82" s="60" t="s">
        <v>41</v>
      </c>
      <c r="F82" s="60" t="s">
        <v>41</v>
      </c>
      <c r="G82" s="60" t="s">
        <v>210</v>
      </c>
      <c r="H82" s="60" t="s">
        <v>41</v>
      </c>
      <c r="I82">
        <f>--ISNUMBER(IFERROR(SEARCH(Anketa!$E$3,'SDF biotopi'!$A82,1),""))</f>
        <v>0</v>
      </c>
      <c r="J82" t="str">
        <f>IF(I82=1,COUNTIF($I$2:I82,1),"")</f>
        <v/>
      </c>
      <c r="K82" t="str">
        <f>IFERROR(INDEX($B$2:$B$2873,MATCH(ROWS($J$2:J82),$J$2:$J$2873,0)),"")</f>
        <v/>
      </c>
    </row>
    <row r="83" spans="1:11">
      <c r="A83" s="60" t="s">
        <v>136</v>
      </c>
      <c r="B83" s="60" t="s">
        <v>807</v>
      </c>
      <c r="C83" s="59">
        <v>6.57</v>
      </c>
      <c r="D83" s="60" t="s">
        <v>39</v>
      </c>
      <c r="E83" s="60" t="s">
        <v>40</v>
      </c>
      <c r="F83" s="60" t="s">
        <v>40</v>
      </c>
      <c r="G83" s="60" t="s">
        <v>210</v>
      </c>
      <c r="H83" s="60" t="s">
        <v>40</v>
      </c>
      <c r="I83">
        <f>--ISNUMBER(IFERROR(SEARCH(Anketa!$E$3,'SDF biotopi'!$A83,1),""))</f>
        <v>0</v>
      </c>
      <c r="J83" t="str">
        <f>IF(I83=1,COUNTIF($I$2:I83,1),"")</f>
        <v/>
      </c>
      <c r="K83" t="str">
        <f>IFERROR(INDEX($B$2:$B$2873,MATCH(ROWS($J$2:J83),$J$2:$J$2873,0)),"")</f>
        <v/>
      </c>
    </row>
    <row r="84" spans="1:11">
      <c r="A84" s="60" t="s">
        <v>136</v>
      </c>
      <c r="B84" s="60" t="s">
        <v>804</v>
      </c>
      <c r="C84" s="59">
        <v>0.47</v>
      </c>
      <c r="D84" s="60" t="s">
        <v>39</v>
      </c>
      <c r="E84" s="60" t="s">
        <v>41</v>
      </c>
      <c r="F84" s="60" t="s">
        <v>40</v>
      </c>
      <c r="G84" s="60" t="s">
        <v>210</v>
      </c>
      <c r="H84" s="60" t="s">
        <v>40</v>
      </c>
      <c r="I84">
        <f>--ISNUMBER(IFERROR(SEARCH(Anketa!$E$3,'SDF biotopi'!$A84,1),""))</f>
        <v>0</v>
      </c>
      <c r="J84" t="str">
        <f>IF(I84=1,COUNTIF($I$2:I84,1),"")</f>
        <v/>
      </c>
      <c r="K84" t="str">
        <f>IFERROR(INDEX($B$2:$B$2873,MATCH(ROWS($J$2:J84),$J$2:$J$2873,0)),"")</f>
        <v/>
      </c>
    </row>
    <row r="85" spans="1:11">
      <c r="A85" s="60" t="s">
        <v>136</v>
      </c>
      <c r="B85" s="60" t="s">
        <v>817</v>
      </c>
      <c r="C85" s="59">
        <v>5.74</v>
      </c>
      <c r="D85" s="60" t="s">
        <v>39</v>
      </c>
      <c r="E85" s="60" t="s">
        <v>818</v>
      </c>
      <c r="F85" s="60" t="s">
        <v>40</v>
      </c>
      <c r="G85" s="60" t="s">
        <v>818</v>
      </c>
      <c r="H85" s="60" t="s">
        <v>818</v>
      </c>
      <c r="I85">
        <f>--ISNUMBER(IFERROR(SEARCH(Anketa!$E$3,'SDF biotopi'!$A85,1),""))</f>
        <v>0</v>
      </c>
      <c r="J85" t="str">
        <f>IF(I85=1,COUNTIF($I$2:I85,1),"")</f>
        <v/>
      </c>
      <c r="K85" t="str">
        <f>IFERROR(INDEX($B$2:$B$2873,MATCH(ROWS($J$2:J85),$J$2:$J$2873,0)),"")</f>
        <v/>
      </c>
    </row>
    <row r="86" spans="1:11">
      <c r="A86" s="60" t="s">
        <v>136</v>
      </c>
      <c r="B86" s="60" t="s">
        <v>808</v>
      </c>
      <c r="C86" s="59">
        <v>52.04</v>
      </c>
      <c r="D86" s="60" t="s">
        <v>39</v>
      </c>
      <c r="E86" s="60" t="s">
        <v>41</v>
      </c>
      <c r="F86" s="60" t="s">
        <v>40</v>
      </c>
      <c r="G86" s="60" t="s">
        <v>210</v>
      </c>
      <c r="H86" s="60" t="s">
        <v>41</v>
      </c>
      <c r="I86">
        <f>--ISNUMBER(IFERROR(SEARCH(Anketa!$E$3,'SDF biotopi'!$A86,1),""))</f>
        <v>0</v>
      </c>
      <c r="J86" t="str">
        <f>IF(I86=1,COUNTIF($I$2:I86,1),"")</f>
        <v/>
      </c>
      <c r="K86" t="str">
        <f>IFERROR(INDEX($B$2:$B$2873,MATCH(ROWS($J$2:J86),$J$2:$J$2873,0)),"")</f>
        <v/>
      </c>
    </row>
    <row r="87" spans="1:11">
      <c r="A87" s="60" t="s">
        <v>136</v>
      </c>
      <c r="B87" s="60" t="s">
        <v>814</v>
      </c>
      <c r="C87" s="59">
        <v>2.9</v>
      </c>
      <c r="D87" s="60" t="s">
        <v>39</v>
      </c>
      <c r="E87" s="60" t="s">
        <v>40</v>
      </c>
      <c r="F87" s="60" t="s">
        <v>40</v>
      </c>
      <c r="G87" s="60" t="s">
        <v>40</v>
      </c>
      <c r="H87" s="60" t="s">
        <v>40</v>
      </c>
      <c r="I87">
        <f>--ISNUMBER(IFERROR(SEARCH(Anketa!$E$3,'SDF biotopi'!$A87,1),""))</f>
        <v>0</v>
      </c>
      <c r="J87" t="str">
        <f>IF(I87=1,COUNTIF($I$2:I87,1),"")</f>
        <v/>
      </c>
      <c r="K87" t="str">
        <f>IFERROR(INDEX($B$2:$B$2873,MATCH(ROWS($J$2:J87),$J$2:$J$2873,0)),"")</f>
        <v/>
      </c>
    </row>
    <row r="88" spans="1:11">
      <c r="A88" s="60" t="s">
        <v>136</v>
      </c>
      <c r="B88" s="60" t="s">
        <v>836</v>
      </c>
      <c r="C88" s="59">
        <v>2.39</v>
      </c>
      <c r="D88" s="60" t="s">
        <v>39</v>
      </c>
      <c r="E88" s="60" t="s">
        <v>41</v>
      </c>
      <c r="F88" s="60" t="s">
        <v>40</v>
      </c>
      <c r="G88" s="60" t="s">
        <v>210</v>
      </c>
      <c r="H88" s="60" t="s">
        <v>41</v>
      </c>
      <c r="I88">
        <f>--ISNUMBER(IFERROR(SEARCH(Anketa!$E$3,'SDF biotopi'!$A88,1),""))</f>
        <v>0</v>
      </c>
      <c r="J88" t="str">
        <f>IF(I88=1,COUNTIF($I$2:I88,1),"")</f>
        <v/>
      </c>
      <c r="K88" t="str">
        <f>IFERROR(INDEX($B$2:$B$2873,MATCH(ROWS($J$2:J88),$J$2:$J$2873,0)),"")</f>
        <v/>
      </c>
    </row>
    <row r="89" spans="1:11">
      <c r="A89" s="60" t="s">
        <v>136</v>
      </c>
      <c r="B89" s="60" t="s">
        <v>810</v>
      </c>
      <c r="C89" s="59">
        <v>5.82</v>
      </c>
      <c r="D89" s="60" t="s">
        <v>39</v>
      </c>
      <c r="E89" s="60" t="s">
        <v>41</v>
      </c>
      <c r="F89" s="60" t="s">
        <v>40</v>
      </c>
      <c r="G89" s="60" t="s">
        <v>210</v>
      </c>
      <c r="H89" s="60" t="s">
        <v>41</v>
      </c>
      <c r="I89">
        <f>--ISNUMBER(IFERROR(SEARCH(Anketa!$E$3,'SDF biotopi'!$A89,1),""))</f>
        <v>0</v>
      </c>
      <c r="J89" t="str">
        <f>IF(I89=1,COUNTIF($I$2:I89,1),"")</f>
        <v/>
      </c>
      <c r="K89" t="str">
        <f>IFERROR(INDEX($B$2:$B$2873,MATCH(ROWS($J$2:J89),$J$2:$J$2873,0)),"")</f>
        <v/>
      </c>
    </row>
    <row r="90" spans="1:11">
      <c r="A90" s="60" t="s">
        <v>136</v>
      </c>
      <c r="B90" s="60" t="s">
        <v>809</v>
      </c>
      <c r="C90" s="59">
        <v>4.21</v>
      </c>
      <c r="D90" s="60" t="s">
        <v>39</v>
      </c>
      <c r="E90" s="60" t="s">
        <v>818</v>
      </c>
      <c r="F90" s="60" t="s">
        <v>40</v>
      </c>
      <c r="G90" s="60" t="s">
        <v>818</v>
      </c>
      <c r="H90" s="60" t="s">
        <v>818</v>
      </c>
      <c r="I90">
        <f>--ISNUMBER(IFERROR(SEARCH(Anketa!$E$3,'SDF biotopi'!$A90,1),""))</f>
        <v>0</v>
      </c>
      <c r="J90" t="str">
        <f>IF(I90=1,COUNTIF($I$2:I90,1),"")</f>
        <v/>
      </c>
      <c r="K90" t="str">
        <f>IFERROR(INDEX($B$2:$B$2873,MATCH(ROWS($J$2:J90),$J$2:$J$2873,0)),"")</f>
        <v/>
      </c>
    </row>
    <row r="91" spans="1:11">
      <c r="A91" s="60" t="s">
        <v>136</v>
      </c>
      <c r="B91" s="60" t="s">
        <v>831</v>
      </c>
      <c r="C91" s="59">
        <v>1.01</v>
      </c>
      <c r="D91" s="60" t="s">
        <v>39</v>
      </c>
      <c r="E91" s="60" t="s">
        <v>50</v>
      </c>
      <c r="F91" s="60" t="s">
        <v>818</v>
      </c>
      <c r="G91" s="60" t="s">
        <v>818</v>
      </c>
      <c r="H91" s="60" t="s">
        <v>818</v>
      </c>
      <c r="I91">
        <f>--ISNUMBER(IFERROR(SEARCH(Anketa!$E$3,'SDF biotopi'!$A91,1),""))</f>
        <v>0</v>
      </c>
      <c r="J91" t="str">
        <f>IF(I91=1,COUNTIF($I$2:I91,1),"")</f>
        <v/>
      </c>
      <c r="K91" t="str">
        <f>IFERROR(INDEX($B$2:$B$2873,MATCH(ROWS($J$2:J91),$J$2:$J$2873,0)),"")</f>
        <v/>
      </c>
    </row>
    <row r="92" spans="1:11">
      <c r="A92" s="60" t="s">
        <v>138</v>
      </c>
      <c r="B92" s="60" t="s">
        <v>807</v>
      </c>
      <c r="C92" s="59">
        <v>82.25</v>
      </c>
      <c r="D92" s="60" t="s">
        <v>39</v>
      </c>
      <c r="E92" s="60" t="s">
        <v>40</v>
      </c>
      <c r="F92" s="60" t="s">
        <v>40</v>
      </c>
      <c r="G92" s="60" t="s">
        <v>40</v>
      </c>
      <c r="H92" s="60" t="s">
        <v>40</v>
      </c>
      <c r="I92">
        <f>--ISNUMBER(IFERROR(SEARCH(Anketa!$E$3,'SDF biotopi'!$A92,1),""))</f>
        <v>0</v>
      </c>
      <c r="J92" t="str">
        <f>IF(I92=1,COUNTIF($I$2:I92,1),"")</f>
        <v/>
      </c>
      <c r="K92" t="str">
        <f>IFERROR(INDEX($B$2:$B$2873,MATCH(ROWS($J$2:J92),$J$2:$J$2873,0)),"")</f>
        <v/>
      </c>
    </row>
    <row r="93" spans="1:11">
      <c r="A93" s="60" t="s">
        <v>138</v>
      </c>
      <c r="B93" s="60" t="s">
        <v>828</v>
      </c>
      <c r="C93" s="59">
        <v>0</v>
      </c>
      <c r="D93" s="60" t="s">
        <v>39</v>
      </c>
      <c r="E93" s="60" t="s">
        <v>210</v>
      </c>
      <c r="F93" s="60" t="s">
        <v>41</v>
      </c>
      <c r="G93" s="60" t="s">
        <v>210</v>
      </c>
      <c r="H93" s="60" t="s">
        <v>210</v>
      </c>
      <c r="I93">
        <f>--ISNUMBER(IFERROR(SEARCH(Anketa!$E$3,'SDF biotopi'!$A93,1),""))</f>
        <v>0</v>
      </c>
      <c r="J93" t="str">
        <f>IF(I93=1,COUNTIF($I$2:I93,1),"")</f>
        <v/>
      </c>
      <c r="K93" t="str">
        <f>IFERROR(INDEX($B$2:$B$2873,MATCH(ROWS($J$2:J93),$J$2:$J$2873,0)),"")</f>
        <v/>
      </c>
    </row>
    <row r="94" spans="1:11">
      <c r="A94" s="60" t="s">
        <v>138</v>
      </c>
      <c r="B94" s="60" t="s">
        <v>812</v>
      </c>
      <c r="C94" s="59">
        <v>28.43</v>
      </c>
      <c r="D94" s="60" t="s">
        <v>39</v>
      </c>
      <c r="E94" s="60" t="s">
        <v>818</v>
      </c>
      <c r="F94" s="60" t="s">
        <v>40</v>
      </c>
      <c r="G94" s="60" t="s">
        <v>818</v>
      </c>
      <c r="H94" s="60" t="s">
        <v>818</v>
      </c>
      <c r="I94">
        <f>--ISNUMBER(IFERROR(SEARCH(Anketa!$E$3,'SDF biotopi'!$A94,1),""))</f>
        <v>0</v>
      </c>
      <c r="J94" t="str">
        <f>IF(I94=1,COUNTIF($I$2:I94,1),"")</f>
        <v/>
      </c>
      <c r="K94" t="str">
        <f>IFERROR(INDEX($B$2:$B$2873,MATCH(ROWS($J$2:J94),$J$2:$J$2873,0)),"")</f>
        <v/>
      </c>
    </row>
    <row r="95" spans="1:11">
      <c r="A95" s="60" t="s">
        <v>138</v>
      </c>
      <c r="B95" s="60" t="s">
        <v>808</v>
      </c>
      <c r="C95" s="59">
        <v>1922.89</v>
      </c>
      <c r="D95" s="60" t="s">
        <v>39</v>
      </c>
      <c r="E95" s="60" t="s">
        <v>41</v>
      </c>
      <c r="F95" s="60" t="s">
        <v>40</v>
      </c>
      <c r="G95" s="60" t="s">
        <v>210</v>
      </c>
      <c r="H95" s="60" t="s">
        <v>41</v>
      </c>
      <c r="I95">
        <f>--ISNUMBER(IFERROR(SEARCH(Anketa!$E$3,'SDF biotopi'!$A95,1),""))</f>
        <v>0</v>
      </c>
      <c r="J95" t="str">
        <f>IF(I95=1,COUNTIF($I$2:I95,1),"")</f>
        <v/>
      </c>
      <c r="K95" t="str">
        <f>IFERROR(INDEX($B$2:$B$2873,MATCH(ROWS($J$2:J95),$J$2:$J$2873,0)),"")</f>
        <v/>
      </c>
    </row>
    <row r="96" spans="1:11">
      <c r="A96" s="60" t="s">
        <v>138</v>
      </c>
      <c r="B96" s="60" t="s">
        <v>827</v>
      </c>
      <c r="C96" s="59">
        <v>27.94</v>
      </c>
      <c r="D96" s="60" t="s">
        <v>39</v>
      </c>
      <c r="E96" s="60" t="s">
        <v>818</v>
      </c>
      <c r="F96" s="60" t="s">
        <v>40</v>
      </c>
      <c r="G96" s="60" t="s">
        <v>818</v>
      </c>
      <c r="H96" s="60" t="s">
        <v>818</v>
      </c>
      <c r="I96">
        <f>--ISNUMBER(IFERROR(SEARCH(Anketa!$E$3,'SDF biotopi'!$A96,1),""))</f>
        <v>0</v>
      </c>
      <c r="J96" t="str">
        <f>IF(I96=1,COUNTIF($I$2:I96,1),"")</f>
        <v/>
      </c>
      <c r="K96" t="str">
        <f>IFERROR(INDEX($B$2:$B$2873,MATCH(ROWS($J$2:J96),$J$2:$J$2873,0)),"")</f>
        <v/>
      </c>
    </row>
    <row r="97" spans="1:11">
      <c r="A97" s="60" t="s">
        <v>138</v>
      </c>
      <c r="B97" s="60" t="s">
        <v>826</v>
      </c>
      <c r="C97" s="59">
        <v>0.3</v>
      </c>
      <c r="D97" s="60" t="s">
        <v>39</v>
      </c>
      <c r="E97" s="60" t="s">
        <v>41</v>
      </c>
      <c r="F97" s="60" t="s">
        <v>41</v>
      </c>
      <c r="G97" s="60" t="s">
        <v>210</v>
      </c>
      <c r="H97" s="60" t="s">
        <v>41</v>
      </c>
      <c r="I97">
        <f>--ISNUMBER(IFERROR(SEARCH(Anketa!$E$3,'SDF biotopi'!$A97,1),""))</f>
        <v>0</v>
      </c>
      <c r="J97" t="str">
        <f>IF(I97=1,COUNTIF($I$2:I97,1),"")</f>
        <v/>
      </c>
      <c r="K97" t="str">
        <f>IFERROR(INDEX($B$2:$B$2873,MATCH(ROWS($J$2:J97),$J$2:$J$2873,0)),"")</f>
        <v/>
      </c>
    </row>
    <row r="98" spans="1:11">
      <c r="A98" s="60" t="s">
        <v>138</v>
      </c>
      <c r="B98" s="60" t="s">
        <v>805</v>
      </c>
      <c r="C98" s="59">
        <v>44.56</v>
      </c>
      <c r="D98" s="60" t="s">
        <v>39</v>
      </c>
      <c r="E98" s="60" t="s">
        <v>210</v>
      </c>
      <c r="F98" s="60" t="s">
        <v>40</v>
      </c>
      <c r="G98" s="60" t="s">
        <v>41</v>
      </c>
      <c r="H98" s="60" t="s">
        <v>210</v>
      </c>
      <c r="I98">
        <f>--ISNUMBER(IFERROR(SEARCH(Anketa!$E$3,'SDF biotopi'!$A98,1),""))</f>
        <v>0</v>
      </c>
      <c r="J98" t="str">
        <f>IF(I98=1,COUNTIF($I$2:I98,1),"")</f>
        <v/>
      </c>
      <c r="K98" t="str">
        <f>IFERROR(INDEX($B$2:$B$2873,MATCH(ROWS($J$2:J98),$J$2:$J$2873,0)),"")</f>
        <v/>
      </c>
    </row>
    <row r="99" spans="1:11">
      <c r="A99" s="60" t="s">
        <v>138</v>
      </c>
      <c r="B99" s="60" t="s">
        <v>821</v>
      </c>
      <c r="C99" s="59">
        <v>0</v>
      </c>
      <c r="D99" s="60" t="s">
        <v>39</v>
      </c>
      <c r="E99" s="60" t="s">
        <v>40</v>
      </c>
      <c r="F99" s="60" t="s">
        <v>40</v>
      </c>
      <c r="G99" s="60" t="s">
        <v>210</v>
      </c>
      <c r="H99" s="60" t="s">
        <v>40</v>
      </c>
      <c r="I99">
        <f>--ISNUMBER(IFERROR(SEARCH(Anketa!$E$3,'SDF biotopi'!$A99,1),""))</f>
        <v>0</v>
      </c>
      <c r="J99" t="str">
        <f>IF(I99=1,COUNTIF($I$2:I99,1),"")</f>
        <v/>
      </c>
      <c r="K99" t="str">
        <f>IFERROR(INDEX($B$2:$B$2873,MATCH(ROWS($J$2:J99),$J$2:$J$2873,0)),"")</f>
        <v/>
      </c>
    </row>
    <row r="100" spans="1:11">
      <c r="A100" s="60" t="s">
        <v>138</v>
      </c>
      <c r="B100" s="60" t="s">
        <v>820</v>
      </c>
      <c r="C100" s="59">
        <v>1.34</v>
      </c>
      <c r="D100" s="60" t="s">
        <v>39</v>
      </c>
      <c r="E100" s="60" t="s">
        <v>818</v>
      </c>
      <c r="F100" s="60" t="s">
        <v>40</v>
      </c>
      <c r="G100" s="60" t="s">
        <v>818</v>
      </c>
      <c r="H100" s="60" t="s">
        <v>818</v>
      </c>
      <c r="I100">
        <f>--ISNUMBER(IFERROR(SEARCH(Anketa!$E$3,'SDF biotopi'!$A100,1),""))</f>
        <v>0</v>
      </c>
      <c r="J100" t="str">
        <f>IF(I100=1,COUNTIF($I$2:I100,1),"")</f>
        <v/>
      </c>
      <c r="K100" t="str">
        <f>IFERROR(INDEX($B$2:$B$2873,MATCH(ROWS($J$2:J100),$J$2:$J$2873,0)),"")</f>
        <v/>
      </c>
    </row>
    <row r="101" spans="1:11">
      <c r="A101" s="60" t="s">
        <v>138</v>
      </c>
      <c r="B101" s="60" t="s">
        <v>815</v>
      </c>
      <c r="C101" s="59">
        <v>116.78</v>
      </c>
      <c r="D101" s="60" t="s">
        <v>39</v>
      </c>
      <c r="E101" s="60" t="s">
        <v>40</v>
      </c>
      <c r="F101" s="60" t="s">
        <v>40</v>
      </c>
      <c r="G101" s="60" t="s">
        <v>41</v>
      </c>
      <c r="H101" s="60" t="s">
        <v>41</v>
      </c>
      <c r="I101">
        <f>--ISNUMBER(IFERROR(SEARCH(Anketa!$E$3,'SDF biotopi'!$A101,1),""))</f>
        <v>0</v>
      </c>
      <c r="J101" t="str">
        <f>IF(I101=1,COUNTIF($I$2:I101,1),"")</f>
        <v/>
      </c>
      <c r="K101" t="str">
        <f>IFERROR(INDEX($B$2:$B$2873,MATCH(ROWS($J$2:J101),$J$2:$J$2873,0)),"")</f>
        <v/>
      </c>
    </row>
    <row r="102" spans="1:11">
      <c r="A102" s="60" t="s">
        <v>138</v>
      </c>
      <c r="B102" s="60" t="s">
        <v>816</v>
      </c>
      <c r="C102" s="59">
        <v>86.55</v>
      </c>
      <c r="D102" s="60" t="s">
        <v>39</v>
      </c>
      <c r="E102" s="60" t="s">
        <v>818</v>
      </c>
      <c r="F102" s="60" t="s">
        <v>40</v>
      </c>
      <c r="G102" s="60" t="s">
        <v>818</v>
      </c>
      <c r="H102" s="60" t="s">
        <v>818</v>
      </c>
      <c r="I102">
        <f>--ISNUMBER(IFERROR(SEARCH(Anketa!$E$3,'SDF biotopi'!$A102,1),""))</f>
        <v>0</v>
      </c>
      <c r="J102" t="str">
        <f>IF(I102=1,COUNTIF($I$2:I102,1),"")</f>
        <v/>
      </c>
      <c r="K102" t="str">
        <f>IFERROR(INDEX($B$2:$B$2873,MATCH(ROWS($J$2:J102),$J$2:$J$2873,0)),"")</f>
        <v/>
      </c>
    </row>
    <row r="103" spans="1:11">
      <c r="A103" s="60" t="s">
        <v>138</v>
      </c>
      <c r="B103" s="60" t="s">
        <v>804</v>
      </c>
      <c r="C103" s="59">
        <v>390.94</v>
      </c>
      <c r="D103" s="60" t="s">
        <v>39</v>
      </c>
      <c r="E103" s="60" t="s">
        <v>210</v>
      </c>
      <c r="F103" s="60" t="s">
        <v>41</v>
      </c>
      <c r="G103" s="60" t="s">
        <v>210</v>
      </c>
      <c r="H103" s="60" t="s">
        <v>210</v>
      </c>
      <c r="I103">
        <f>--ISNUMBER(IFERROR(SEARCH(Anketa!$E$3,'SDF biotopi'!$A103,1),""))</f>
        <v>0</v>
      </c>
      <c r="J103" t="str">
        <f>IF(I103=1,COUNTIF($I$2:I103,1),"")</f>
        <v/>
      </c>
      <c r="K103" t="str">
        <f>IFERROR(INDEX($B$2:$B$2873,MATCH(ROWS($J$2:J103),$J$2:$J$2873,0)),"")</f>
        <v/>
      </c>
    </row>
    <row r="104" spans="1:11">
      <c r="A104" s="60" t="s">
        <v>138</v>
      </c>
      <c r="B104" s="60" t="s">
        <v>811</v>
      </c>
      <c r="C104" s="59">
        <v>8.61</v>
      </c>
      <c r="D104" s="60" t="s">
        <v>39</v>
      </c>
      <c r="E104" s="60" t="s">
        <v>818</v>
      </c>
      <c r="F104" s="60" t="s">
        <v>40</v>
      </c>
      <c r="G104" s="60" t="s">
        <v>818</v>
      </c>
      <c r="H104" s="60" t="s">
        <v>818</v>
      </c>
      <c r="I104">
        <f>--ISNUMBER(IFERROR(SEARCH(Anketa!$E$3,'SDF biotopi'!$A104,1),""))</f>
        <v>0</v>
      </c>
      <c r="J104" t="str">
        <f>IF(I104=1,COUNTIF($I$2:I104,1),"")</f>
        <v/>
      </c>
      <c r="K104" t="str">
        <f>IFERROR(INDEX($B$2:$B$2873,MATCH(ROWS($J$2:J104),$J$2:$J$2873,0)),"")</f>
        <v/>
      </c>
    </row>
    <row r="105" spans="1:11">
      <c r="A105" s="60" t="s">
        <v>138</v>
      </c>
      <c r="B105" s="60" t="s">
        <v>802</v>
      </c>
      <c r="C105" s="59">
        <v>603.57000000000005</v>
      </c>
      <c r="D105" s="60" t="s">
        <v>39</v>
      </c>
      <c r="E105" s="60" t="s">
        <v>41</v>
      </c>
      <c r="F105" s="60" t="s">
        <v>40</v>
      </c>
      <c r="G105" s="60" t="s">
        <v>210</v>
      </c>
      <c r="H105" s="60" t="s">
        <v>210</v>
      </c>
      <c r="I105">
        <f>--ISNUMBER(IFERROR(SEARCH(Anketa!$E$3,'SDF biotopi'!$A105,1),""))</f>
        <v>0</v>
      </c>
      <c r="J105" t="str">
        <f>IF(I105=1,COUNTIF($I$2:I105,1),"")</f>
        <v/>
      </c>
      <c r="K105" t="str">
        <f>IFERROR(INDEX($B$2:$B$2873,MATCH(ROWS($J$2:J105),$J$2:$J$2873,0)),"")</f>
        <v/>
      </c>
    </row>
    <row r="106" spans="1:11">
      <c r="A106" s="60" t="s">
        <v>138</v>
      </c>
      <c r="B106" s="60" t="s">
        <v>817</v>
      </c>
      <c r="C106" s="59">
        <v>8.01</v>
      </c>
      <c r="D106" s="60" t="s">
        <v>39</v>
      </c>
      <c r="E106" s="60" t="s">
        <v>40</v>
      </c>
      <c r="F106" s="60" t="s">
        <v>40</v>
      </c>
      <c r="G106" s="60" t="s">
        <v>41</v>
      </c>
      <c r="H106" s="60" t="s">
        <v>40</v>
      </c>
      <c r="I106">
        <f>--ISNUMBER(IFERROR(SEARCH(Anketa!$E$3,'SDF biotopi'!$A106,1),""))</f>
        <v>0</v>
      </c>
      <c r="J106" t="str">
        <f>IF(I106=1,COUNTIF($I$2:I106,1),"")</f>
        <v/>
      </c>
      <c r="K106" t="str">
        <f>IFERROR(INDEX($B$2:$B$2873,MATCH(ROWS($J$2:J106),$J$2:$J$2873,0)),"")</f>
        <v/>
      </c>
    </row>
    <row r="107" spans="1:11">
      <c r="A107" s="60" t="s">
        <v>138</v>
      </c>
      <c r="B107" s="60" t="s">
        <v>814</v>
      </c>
      <c r="C107" s="59">
        <v>13883.25</v>
      </c>
      <c r="D107" s="60" t="s">
        <v>39</v>
      </c>
      <c r="E107" s="60" t="s">
        <v>41</v>
      </c>
      <c r="F107" s="60" t="s">
        <v>41</v>
      </c>
      <c r="G107" s="60" t="s">
        <v>41</v>
      </c>
      <c r="H107" s="60" t="s">
        <v>41</v>
      </c>
      <c r="I107">
        <f>--ISNUMBER(IFERROR(SEARCH(Anketa!$E$3,'SDF biotopi'!$A107,1),""))</f>
        <v>0</v>
      </c>
      <c r="J107" t="str">
        <f>IF(I107=1,COUNTIF($I$2:I107,1),"")</f>
        <v/>
      </c>
      <c r="K107" t="str">
        <f>IFERROR(INDEX($B$2:$B$2873,MATCH(ROWS($J$2:J107),$J$2:$J$2873,0)),"")</f>
        <v/>
      </c>
    </row>
    <row r="108" spans="1:11">
      <c r="A108" s="60" t="s">
        <v>138</v>
      </c>
      <c r="B108" s="60" t="s">
        <v>810</v>
      </c>
      <c r="C108" s="59">
        <v>67.06</v>
      </c>
      <c r="D108" s="60" t="s">
        <v>39</v>
      </c>
      <c r="E108" s="60" t="s">
        <v>40</v>
      </c>
      <c r="F108" s="60" t="s">
        <v>41</v>
      </c>
      <c r="G108" s="60" t="s">
        <v>210</v>
      </c>
      <c r="H108" s="60" t="s">
        <v>41</v>
      </c>
      <c r="I108">
        <f>--ISNUMBER(IFERROR(SEARCH(Anketa!$E$3,'SDF biotopi'!$A108,1),""))</f>
        <v>0</v>
      </c>
      <c r="J108" t="str">
        <f>IF(I108=1,COUNTIF($I$2:I108,1),"")</f>
        <v/>
      </c>
      <c r="K108" t="str">
        <f>IFERROR(INDEX($B$2:$B$2873,MATCH(ROWS($J$2:J108),$J$2:$J$2873,0)),"")</f>
        <v/>
      </c>
    </row>
    <row r="109" spans="1:11">
      <c r="A109" s="60" t="s">
        <v>138</v>
      </c>
      <c r="B109" s="60" t="s">
        <v>823</v>
      </c>
      <c r="C109" s="59">
        <v>20.18</v>
      </c>
      <c r="D109" s="60" t="s">
        <v>39</v>
      </c>
      <c r="E109" s="60" t="s">
        <v>40</v>
      </c>
      <c r="F109" s="60" t="s">
        <v>40</v>
      </c>
      <c r="G109" s="60" t="s">
        <v>41</v>
      </c>
      <c r="H109" s="60" t="s">
        <v>40</v>
      </c>
      <c r="I109">
        <f>--ISNUMBER(IFERROR(SEARCH(Anketa!$E$3,'SDF biotopi'!$A109,1),""))</f>
        <v>0</v>
      </c>
      <c r="J109" t="str">
        <f>IF(I109=1,COUNTIF($I$2:I109,1),"")</f>
        <v/>
      </c>
      <c r="K109" t="str">
        <f>IFERROR(INDEX($B$2:$B$2873,MATCH(ROWS($J$2:J109),$J$2:$J$2873,0)),"")</f>
        <v/>
      </c>
    </row>
    <row r="110" spans="1:11">
      <c r="A110" s="60" t="s">
        <v>140</v>
      </c>
      <c r="B110" s="60" t="s">
        <v>837</v>
      </c>
      <c r="C110" s="59">
        <v>0.51</v>
      </c>
      <c r="D110" s="60" t="s">
        <v>838</v>
      </c>
      <c r="E110" s="60" t="s">
        <v>818</v>
      </c>
      <c r="F110" s="60" t="s">
        <v>40</v>
      </c>
      <c r="G110" s="60" t="s">
        <v>818</v>
      </c>
      <c r="H110" s="60" t="s">
        <v>818</v>
      </c>
      <c r="I110">
        <f>--ISNUMBER(IFERROR(SEARCH(Anketa!$E$3,'SDF biotopi'!$A110,1),""))</f>
        <v>0</v>
      </c>
      <c r="J110" t="str">
        <f>IF(I110=1,COUNTIF($I$2:I110,1),"")</f>
        <v/>
      </c>
      <c r="K110" t="str">
        <f>IFERROR(INDEX($B$2:$B$2873,MATCH(ROWS($J$2:J110),$J$2:$J$2873,0)),"")</f>
        <v/>
      </c>
    </row>
    <row r="111" spans="1:11">
      <c r="A111" s="60" t="s">
        <v>140</v>
      </c>
      <c r="B111" s="60" t="s">
        <v>806</v>
      </c>
      <c r="C111" s="59">
        <v>428.95</v>
      </c>
      <c r="D111" s="60" t="s">
        <v>838</v>
      </c>
      <c r="E111" s="60" t="s">
        <v>41</v>
      </c>
      <c r="F111" s="60" t="s">
        <v>41</v>
      </c>
      <c r="G111" s="60" t="s">
        <v>41</v>
      </c>
      <c r="H111" s="60" t="s">
        <v>41</v>
      </c>
      <c r="I111">
        <f>--ISNUMBER(IFERROR(SEARCH(Anketa!$E$3,'SDF biotopi'!$A111,1),""))</f>
        <v>0</v>
      </c>
      <c r="J111" t="str">
        <f>IF(I111=1,COUNTIF($I$2:I111,1),"")</f>
        <v/>
      </c>
      <c r="K111" t="str">
        <f>IFERROR(INDEX($B$2:$B$2873,MATCH(ROWS($J$2:J111),$J$2:$J$2873,0)),"")</f>
        <v/>
      </c>
    </row>
    <row r="112" spans="1:11">
      <c r="A112" s="60" t="s">
        <v>140</v>
      </c>
      <c r="B112" s="60" t="s">
        <v>814</v>
      </c>
      <c r="C112" s="59">
        <v>1850.52</v>
      </c>
      <c r="D112" s="60" t="s">
        <v>838</v>
      </c>
      <c r="E112" s="60" t="s">
        <v>210</v>
      </c>
      <c r="F112" s="60" t="s">
        <v>40</v>
      </c>
      <c r="G112" s="60" t="s">
        <v>41</v>
      </c>
      <c r="H112" s="60" t="s">
        <v>210</v>
      </c>
      <c r="I112">
        <f>--ISNUMBER(IFERROR(SEARCH(Anketa!$E$3,'SDF biotopi'!$A112,1),""))</f>
        <v>0</v>
      </c>
      <c r="J112" t="str">
        <f>IF(I112=1,COUNTIF($I$2:I112,1),"")</f>
        <v/>
      </c>
      <c r="K112" t="str">
        <f>IFERROR(INDEX($B$2:$B$2873,MATCH(ROWS($J$2:J112),$J$2:$J$2873,0)),"")</f>
        <v/>
      </c>
    </row>
    <row r="113" spans="1:11">
      <c r="A113" s="60" t="s">
        <v>140</v>
      </c>
      <c r="B113" s="60" t="s">
        <v>817</v>
      </c>
      <c r="C113" s="59">
        <v>58.44</v>
      </c>
      <c r="D113" s="60" t="s">
        <v>838</v>
      </c>
      <c r="E113" s="60" t="s">
        <v>41</v>
      </c>
      <c r="F113" s="60" t="s">
        <v>40</v>
      </c>
      <c r="G113" s="60" t="s">
        <v>41</v>
      </c>
      <c r="H113" s="60" t="s">
        <v>40</v>
      </c>
      <c r="I113">
        <f>--ISNUMBER(IFERROR(SEARCH(Anketa!$E$3,'SDF biotopi'!$A113,1),""))</f>
        <v>0</v>
      </c>
      <c r="J113" t="str">
        <f>IF(I113=1,COUNTIF($I$2:I113,1),"")</f>
        <v/>
      </c>
      <c r="K113" t="str">
        <f>IFERROR(INDEX($B$2:$B$2873,MATCH(ROWS($J$2:J113),$J$2:$J$2873,0)),"")</f>
        <v/>
      </c>
    </row>
    <row r="114" spans="1:11">
      <c r="A114" s="60" t="s">
        <v>140</v>
      </c>
      <c r="B114" s="60" t="s">
        <v>810</v>
      </c>
      <c r="C114" s="59">
        <v>83.94</v>
      </c>
      <c r="D114" s="60" t="s">
        <v>838</v>
      </c>
      <c r="E114" s="60" t="s">
        <v>210</v>
      </c>
      <c r="F114" s="60" t="s">
        <v>40</v>
      </c>
      <c r="G114" s="60" t="s">
        <v>210</v>
      </c>
      <c r="H114" s="60" t="s">
        <v>210</v>
      </c>
      <c r="I114">
        <f>--ISNUMBER(IFERROR(SEARCH(Anketa!$E$3,'SDF biotopi'!$A114,1),""))</f>
        <v>0</v>
      </c>
      <c r="J114" t="str">
        <f>IF(I114=1,COUNTIF($I$2:I114,1),"")</f>
        <v/>
      </c>
      <c r="K114" t="str">
        <f>IFERROR(INDEX($B$2:$B$2873,MATCH(ROWS($J$2:J114),$J$2:$J$2873,0)),"")</f>
        <v/>
      </c>
    </row>
    <row r="115" spans="1:11">
      <c r="A115" s="60" t="s">
        <v>140</v>
      </c>
      <c r="B115" s="60" t="s">
        <v>830</v>
      </c>
      <c r="C115" s="59">
        <v>4.4000000000000004</v>
      </c>
      <c r="D115" s="60" t="s">
        <v>838</v>
      </c>
      <c r="E115" s="60" t="s">
        <v>818</v>
      </c>
      <c r="F115" s="60" t="s">
        <v>40</v>
      </c>
      <c r="G115" s="60" t="s">
        <v>818</v>
      </c>
      <c r="H115" s="60" t="s">
        <v>818</v>
      </c>
      <c r="I115">
        <f>--ISNUMBER(IFERROR(SEARCH(Anketa!$E$3,'SDF biotopi'!$A115,1),""))</f>
        <v>0</v>
      </c>
      <c r="J115" t="str">
        <f>IF(I115=1,COUNTIF($I$2:I115,1),"")</f>
        <v/>
      </c>
      <c r="K115" t="str">
        <f>IFERROR(INDEX($B$2:$B$2873,MATCH(ROWS($J$2:J115),$J$2:$J$2873,0)),"")</f>
        <v/>
      </c>
    </row>
    <row r="116" spans="1:11">
      <c r="A116" s="60" t="s">
        <v>140</v>
      </c>
      <c r="B116" s="60" t="s">
        <v>812</v>
      </c>
      <c r="C116" s="59">
        <v>238.61</v>
      </c>
      <c r="D116" s="60" t="s">
        <v>838</v>
      </c>
      <c r="E116" s="60" t="s">
        <v>41</v>
      </c>
      <c r="F116" s="60" t="s">
        <v>41</v>
      </c>
      <c r="G116" s="60" t="s">
        <v>210</v>
      </c>
      <c r="H116" s="60" t="s">
        <v>210</v>
      </c>
      <c r="I116">
        <f>--ISNUMBER(IFERROR(SEARCH(Anketa!$E$3,'SDF biotopi'!$A116,1),""))</f>
        <v>0</v>
      </c>
      <c r="J116" t="str">
        <f>IF(I116=1,COUNTIF($I$2:I116,1),"")</f>
        <v/>
      </c>
      <c r="K116" t="str">
        <f>IFERROR(INDEX($B$2:$B$2873,MATCH(ROWS($J$2:J116),$J$2:$J$2873,0)),"")</f>
        <v/>
      </c>
    </row>
    <row r="117" spans="1:11">
      <c r="A117" s="60" t="s">
        <v>140</v>
      </c>
      <c r="B117" s="60" t="s">
        <v>813</v>
      </c>
      <c r="C117" s="59">
        <v>136.94999999999999</v>
      </c>
      <c r="D117" s="60" t="s">
        <v>838</v>
      </c>
      <c r="E117" s="60" t="s">
        <v>41</v>
      </c>
      <c r="F117" s="60" t="s">
        <v>41</v>
      </c>
      <c r="G117" s="60" t="s">
        <v>210</v>
      </c>
      <c r="H117" s="60" t="s">
        <v>41</v>
      </c>
      <c r="I117">
        <f>--ISNUMBER(IFERROR(SEARCH(Anketa!$E$3,'SDF biotopi'!$A117,1),""))</f>
        <v>0</v>
      </c>
      <c r="J117" t="str">
        <f>IF(I117=1,COUNTIF($I$2:I117,1),"")</f>
        <v/>
      </c>
      <c r="K117" t="str">
        <f>IFERROR(INDEX($B$2:$B$2873,MATCH(ROWS($J$2:J117),$J$2:$J$2873,0)),"")</f>
        <v/>
      </c>
    </row>
    <row r="118" spans="1:11">
      <c r="A118" s="60" t="s">
        <v>140</v>
      </c>
      <c r="B118" s="60" t="s">
        <v>839</v>
      </c>
      <c r="C118" s="59">
        <v>0.02</v>
      </c>
      <c r="D118" s="60" t="s">
        <v>838</v>
      </c>
      <c r="E118" s="60" t="s">
        <v>41</v>
      </c>
      <c r="F118" s="60" t="s">
        <v>41</v>
      </c>
      <c r="G118" s="60" t="s">
        <v>210</v>
      </c>
      <c r="H118" s="60" t="s">
        <v>41</v>
      </c>
      <c r="I118">
        <f>--ISNUMBER(IFERROR(SEARCH(Anketa!$E$3,'SDF biotopi'!$A118,1),""))</f>
        <v>0</v>
      </c>
      <c r="J118" t="str">
        <f>IF(I118=1,COUNTIF($I$2:I118,1),"")</f>
        <v/>
      </c>
      <c r="K118" t="str">
        <f>IFERROR(INDEX($B$2:$B$2873,MATCH(ROWS($J$2:J118),$J$2:$J$2873,0)),"")</f>
        <v/>
      </c>
    </row>
    <row r="119" spans="1:11">
      <c r="A119" s="60" t="s">
        <v>140</v>
      </c>
      <c r="B119" s="60" t="s">
        <v>828</v>
      </c>
      <c r="C119" s="59">
        <v>79.48</v>
      </c>
      <c r="D119" s="60" t="s">
        <v>838</v>
      </c>
      <c r="E119" s="60" t="s">
        <v>40</v>
      </c>
      <c r="F119" s="60" t="s">
        <v>41</v>
      </c>
      <c r="G119" s="60" t="s">
        <v>210</v>
      </c>
      <c r="H119" s="60" t="s">
        <v>41</v>
      </c>
      <c r="I119">
        <f>--ISNUMBER(IFERROR(SEARCH(Anketa!$E$3,'SDF biotopi'!$A119,1),""))</f>
        <v>0</v>
      </c>
      <c r="J119" t="str">
        <f>IF(I119=1,COUNTIF($I$2:I119,1),"")</f>
        <v/>
      </c>
      <c r="K119" t="str">
        <f>IFERROR(INDEX($B$2:$B$2873,MATCH(ROWS($J$2:J119),$J$2:$J$2873,0)),"")</f>
        <v/>
      </c>
    </row>
    <row r="120" spans="1:11">
      <c r="A120" s="60" t="s">
        <v>140</v>
      </c>
      <c r="B120" s="60" t="s">
        <v>835</v>
      </c>
      <c r="C120" s="59">
        <v>9.94</v>
      </c>
      <c r="D120" s="60" t="s">
        <v>838</v>
      </c>
      <c r="E120" s="60" t="s">
        <v>210</v>
      </c>
      <c r="F120" s="60" t="s">
        <v>40</v>
      </c>
      <c r="G120" s="60" t="s">
        <v>41</v>
      </c>
      <c r="H120" s="60" t="s">
        <v>210</v>
      </c>
      <c r="I120">
        <f>--ISNUMBER(IFERROR(SEARCH(Anketa!$E$3,'SDF biotopi'!$A120,1),""))</f>
        <v>0</v>
      </c>
      <c r="J120" t="str">
        <f>IF(I120=1,COUNTIF($I$2:I120,1),"")</f>
        <v/>
      </c>
      <c r="K120" t="str">
        <f>IFERROR(INDEX($B$2:$B$2873,MATCH(ROWS($J$2:J120),$J$2:$J$2873,0)),"")</f>
        <v/>
      </c>
    </row>
    <row r="121" spans="1:11">
      <c r="A121" s="60" t="s">
        <v>140</v>
      </c>
      <c r="B121" s="60" t="s">
        <v>834</v>
      </c>
      <c r="C121" s="59">
        <v>1.86</v>
      </c>
      <c r="D121" s="60" t="s">
        <v>838</v>
      </c>
      <c r="E121" s="60" t="s">
        <v>41</v>
      </c>
      <c r="F121" s="60" t="s">
        <v>41</v>
      </c>
      <c r="G121" s="60" t="s">
        <v>210</v>
      </c>
      <c r="H121" s="60" t="s">
        <v>41</v>
      </c>
      <c r="I121">
        <f>--ISNUMBER(IFERROR(SEARCH(Anketa!$E$3,'SDF biotopi'!$A121,1),""))</f>
        <v>0</v>
      </c>
      <c r="J121" t="str">
        <f>IF(I121=1,COUNTIF($I$2:I121,1),"")</f>
        <v/>
      </c>
      <c r="K121" t="str">
        <f>IFERROR(INDEX($B$2:$B$2873,MATCH(ROWS($J$2:J121),$J$2:$J$2873,0)),"")</f>
        <v/>
      </c>
    </row>
    <row r="122" spans="1:11">
      <c r="A122" s="60" t="s">
        <v>140</v>
      </c>
      <c r="B122" s="60" t="s">
        <v>840</v>
      </c>
      <c r="C122" s="59">
        <v>16.97</v>
      </c>
      <c r="D122" s="60" t="s">
        <v>838</v>
      </c>
      <c r="E122" s="60" t="s">
        <v>40</v>
      </c>
      <c r="F122" s="60" t="s">
        <v>40</v>
      </c>
      <c r="G122" s="60" t="s">
        <v>41</v>
      </c>
      <c r="H122" s="60" t="s">
        <v>40</v>
      </c>
      <c r="I122">
        <f>--ISNUMBER(IFERROR(SEARCH(Anketa!$E$3,'SDF biotopi'!$A122,1),""))</f>
        <v>0</v>
      </c>
      <c r="J122" t="str">
        <f>IF(I122=1,COUNTIF($I$2:I122,1),"")</f>
        <v/>
      </c>
      <c r="K122" t="str">
        <f>IFERROR(INDEX($B$2:$B$2873,MATCH(ROWS($J$2:J122),$J$2:$J$2873,0)),"")</f>
        <v/>
      </c>
    </row>
    <row r="123" spans="1:11">
      <c r="A123" s="60" t="s">
        <v>140</v>
      </c>
      <c r="B123" s="60" t="s">
        <v>809</v>
      </c>
      <c r="C123" s="59">
        <v>1116.95</v>
      </c>
      <c r="D123" s="60" t="s">
        <v>838</v>
      </c>
      <c r="E123" s="60" t="s">
        <v>210</v>
      </c>
      <c r="F123" s="60" t="s">
        <v>210</v>
      </c>
      <c r="G123" s="60" t="s">
        <v>210</v>
      </c>
      <c r="H123" s="60" t="s">
        <v>210</v>
      </c>
      <c r="I123">
        <f>--ISNUMBER(IFERROR(SEARCH(Anketa!$E$3,'SDF biotopi'!$A123,1),""))</f>
        <v>0</v>
      </c>
      <c r="J123" t="str">
        <f>IF(I123=1,COUNTIF($I$2:I123,1),"")</f>
        <v/>
      </c>
      <c r="K123" t="str">
        <f>IFERROR(INDEX($B$2:$B$2873,MATCH(ROWS($J$2:J123),$J$2:$J$2873,0)),"")</f>
        <v/>
      </c>
    </row>
    <row r="124" spans="1:11">
      <c r="A124" s="60" t="s">
        <v>140</v>
      </c>
      <c r="B124" s="60" t="s">
        <v>805</v>
      </c>
      <c r="C124" s="59">
        <v>122.2</v>
      </c>
      <c r="D124" s="60" t="s">
        <v>838</v>
      </c>
      <c r="E124" s="60" t="s">
        <v>210</v>
      </c>
      <c r="F124" s="60" t="s">
        <v>40</v>
      </c>
      <c r="G124" s="60" t="s">
        <v>41</v>
      </c>
      <c r="H124" s="60" t="s">
        <v>210</v>
      </c>
      <c r="I124">
        <f>--ISNUMBER(IFERROR(SEARCH(Anketa!$E$3,'SDF biotopi'!$A124,1),""))</f>
        <v>0</v>
      </c>
      <c r="J124" t="str">
        <f>IF(I124=1,COUNTIF($I$2:I124,1),"")</f>
        <v/>
      </c>
      <c r="K124" t="str">
        <f>IFERROR(INDEX($B$2:$B$2873,MATCH(ROWS($J$2:J124),$J$2:$J$2873,0)),"")</f>
        <v/>
      </c>
    </row>
    <row r="125" spans="1:11">
      <c r="A125" s="60" t="s">
        <v>140</v>
      </c>
      <c r="B125" s="60" t="s">
        <v>802</v>
      </c>
      <c r="C125" s="59">
        <v>1835.8</v>
      </c>
      <c r="D125" s="60" t="s">
        <v>838</v>
      </c>
      <c r="E125" s="60" t="s">
        <v>210</v>
      </c>
      <c r="F125" s="60" t="s">
        <v>41</v>
      </c>
      <c r="G125" s="60" t="s">
        <v>210</v>
      </c>
      <c r="H125" s="60" t="s">
        <v>210</v>
      </c>
      <c r="I125">
        <f>--ISNUMBER(IFERROR(SEARCH(Anketa!$E$3,'SDF biotopi'!$A125,1),""))</f>
        <v>0</v>
      </c>
      <c r="J125" t="str">
        <f>IF(I125=1,COUNTIF($I$2:I125,1),"")</f>
        <v/>
      </c>
      <c r="K125" t="str">
        <f>IFERROR(INDEX($B$2:$B$2873,MATCH(ROWS($J$2:J125),$J$2:$J$2873,0)),"")</f>
        <v/>
      </c>
    </row>
    <row r="126" spans="1:11">
      <c r="A126" s="60" t="s">
        <v>140</v>
      </c>
      <c r="B126" s="60" t="s">
        <v>841</v>
      </c>
      <c r="C126" s="59">
        <v>0.01</v>
      </c>
      <c r="D126" s="60" t="s">
        <v>838</v>
      </c>
      <c r="E126" s="60" t="s">
        <v>40</v>
      </c>
      <c r="F126" s="60" t="s">
        <v>40</v>
      </c>
      <c r="G126" s="60" t="s">
        <v>41</v>
      </c>
      <c r="H126" s="60" t="s">
        <v>40</v>
      </c>
      <c r="I126">
        <f>--ISNUMBER(IFERROR(SEARCH(Anketa!$E$3,'SDF biotopi'!$A126,1),""))</f>
        <v>0</v>
      </c>
      <c r="J126" t="str">
        <f>IF(I126=1,COUNTIF($I$2:I126,1),"")</f>
        <v/>
      </c>
      <c r="K126" t="str">
        <f>IFERROR(INDEX($B$2:$B$2873,MATCH(ROWS($J$2:J126),$J$2:$J$2873,0)),"")</f>
        <v/>
      </c>
    </row>
    <row r="127" spans="1:11">
      <c r="A127" s="60" t="s">
        <v>140</v>
      </c>
      <c r="B127" s="60" t="s">
        <v>821</v>
      </c>
      <c r="C127" s="59">
        <v>0.03</v>
      </c>
      <c r="D127" s="60" t="s">
        <v>838</v>
      </c>
      <c r="E127" s="60" t="s">
        <v>40</v>
      </c>
      <c r="F127" s="60" t="s">
        <v>40</v>
      </c>
      <c r="G127" s="60" t="s">
        <v>41</v>
      </c>
      <c r="H127" s="60" t="s">
        <v>41</v>
      </c>
      <c r="I127">
        <f>--ISNUMBER(IFERROR(SEARCH(Anketa!$E$3,'SDF biotopi'!$A127,1),""))</f>
        <v>0</v>
      </c>
      <c r="J127" t="str">
        <f>IF(I127=1,COUNTIF($I$2:I127,1),"")</f>
        <v/>
      </c>
      <c r="K127" t="str">
        <f>IFERROR(INDEX($B$2:$B$2873,MATCH(ROWS($J$2:J127),$J$2:$J$2873,0)),"")</f>
        <v/>
      </c>
    </row>
    <row r="128" spans="1:11">
      <c r="A128" s="60" t="s">
        <v>140</v>
      </c>
      <c r="B128" s="60" t="s">
        <v>811</v>
      </c>
      <c r="C128" s="59">
        <v>30.82</v>
      </c>
      <c r="D128" s="60" t="s">
        <v>838</v>
      </c>
      <c r="E128" s="60" t="s">
        <v>41</v>
      </c>
      <c r="F128" s="60" t="s">
        <v>40</v>
      </c>
      <c r="G128" s="60" t="s">
        <v>210</v>
      </c>
      <c r="H128" s="60" t="s">
        <v>41</v>
      </c>
      <c r="I128">
        <f>--ISNUMBER(IFERROR(SEARCH(Anketa!$E$3,'SDF biotopi'!$A128,1),""))</f>
        <v>0</v>
      </c>
      <c r="J128" t="str">
        <f>IF(I128=1,COUNTIF($I$2:I128,1),"")</f>
        <v/>
      </c>
      <c r="K128" t="str">
        <f>IFERROR(INDEX($B$2:$B$2873,MATCH(ROWS($J$2:J128),$J$2:$J$2873,0)),"")</f>
        <v/>
      </c>
    </row>
    <row r="129" spans="1:11">
      <c r="A129" s="60" t="s">
        <v>140</v>
      </c>
      <c r="B129" s="60" t="s">
        <v>842</v>
      </c>
      <c r="C129" s="59">
        <v>0.17</v>
      </c>
      <c r="D129" s="60" t="s">
        <v>838</v>
      </c>
      <c r="E129" s="60" t="s">
        <v>41</v>
      </c>
      <c r="F129" s="60" t="s">
        <v>210</v>
      </c>
      <c r="G129" s="60" t="s">
        <v>41</v>
      </c>
      <c r="H129" s="60" t="s">
        <v>210</v>
      </c>
      <c r="I129">
        <f>--ISNUMBER(IFERROR(SEARCH(Anketa!$E$3,'SDF biotopi'!$A129,1),""))</f>
        <v>0</v>
      </c>
      <c r="J129" t="str">
        <f>IF(I129=1,COUNTIF($I$2:I129,1),"")</f>
        <v/>
      </c>
      <c r="K129" t="str">
        <f>IFERROR(INDEX($B$2:$B$2873,MATCH(ROWS($J$2:J129),$J$2:$J$2873,0)),"")</f>
        <v/>
      </c>
    </row>
    <row r="130" spans="1:11">
      <c r="A130" s="60" t="s">
        <v>140</v>
      </c>
      <c r="B130" s="60" t="s">
        <v>823</v>
      </c>
      <c r="C130" s="59">
        <v>60.54</v>
      </c>
      <c r="D130" s="60" t="s">
        <v>838</v>
      </c>
      <c r="E130" s="60" t="s">
        <v>41</v>
      </c>
      <c r="F130" s="60" t="s">
        <v>40</v>
      </c>
      <c r="G130" s="60" t="s">
        <v>41</v>
      </c>
      <c r="H130" s="60" t="s">
        <v>41</v>
      </c>
      <c r="I130">
        <f>--ISNUMBER(IFERROR(SEARCH(Anketa!$E$3,'SDF biotopi'!$A130,1),""))</f>
        <v>0</v>
      </c>
      <c r="J130" t="str">
        <f>IF(I130=1,COUNTIF($I$2:I130,1),"")</f>
        <v/>
      </c>
      <c r="K130" t="str">
        <f>IFERROR(INDEX($B$2:$B$2873,MATCH(ROWS($J$2:J130),$J$2:$J$2873,0)),"")</f>
        <v/>
      </c>
    </row>
    <row r="131" spans="1:11">
      <c r="A131" s="60" t="s">
        <v>140</v>
      </c>
      <c r="B131" s="60" t="s">
        <v>807</v>
      </c>
      <c r="C131" s="59">
        <v>0.74</v>
      </c>
      <c r="D131" s="60" t="s">
        <v>838</v>
      </c>
      <c r="E131" s="60" t="s">
        <v>818</v>
      </c>
      <c r="F131" s="60" t="s">
        <v>40</v>
      </c>
      <c r="G131" s="60" t="s">
        <v>818</v>
      </c>
      <c r="H131" s="60" t="s">
        <v>818</v>
      </c>
      <c r="I131">
        <f>--ISNUMBER(IFERROR(SEARCH(Anketa!$E$3,'SDF biotopi'!$A131,1),""))</f>
        <v>0</v>
      </c>
      <c r="J131" t="str">
        <f>IF(I131=1,COUNTIF($I$2:I131,1),"")</f>
        <v/>
      </c>
      <c r="K131" t="str">
        <f>IFERROR(INDEX($B$2:$B$2873,MATCH(ROWS($J$2:J131),$J$2:$J$2873,0)),"")</f>
        <v/>
      </c>
    </row>
    <row r="132" spans="1:11">
      <c r="A132" s="60" t="s">
        <v>140</v>
      </c>
      <c r="B132" s="60" t="s">
        <v>843</v>
      </c>
      <c r="C132" s="59">
        <v>2.31</v>
      </c>
      <c r="D132" s="60" t="s">
        <v>838</v>
      </c>
      <c r="E132" s="60" t="s">
        <v>210</v>
      </c>
      <c r="F132" s="60" t="s">
        <v>40</v>
      </c>
      <c r="G132" s="60" t="s">
        <v>210</v>
      </c>
      <c r="H132" s="60" t="s">
        <v>41</v>
      </c>
      <c r="I132">
        <f>--ISNUMBER(IFERROR(SEARCH(Anketa!$E$3,'SDF biotopi'!$A132,1),""))</f>
        <v>0</v>
      </c>
      <c r="J132" t="str">
        <f>IF(I132=1,COUNTIF($I$2:I132,1),"")</f>
        <v/>
      </c>
      <c r="K132" t="str">
        <f>IFERROR(INDEX($B$2:$B$2873,MATCH(ROWS($J$2:J132),$J$2:$J$2873,0)),"")</f>
        <v/>
      </c>
    </row>
    <row r="133" spans="1:11">
      <c r="A133" s="60" t="s">
        <v>140</v>
      </c>
      <c r="B133" s="60" t="s">
        <v>804</v>
      </c>
      <c r="C133" s="59">
        <v>100.01</v>
      </c>
      <c r="D133" s="60" t="s">
        <v>838</v>
      </c>
      <c r="E133" s="60" t="s">
        <v>210</v>
      </c>
      <c r="F133" s="60" t="s">
        <v>41</v>
      </c>
      <c r="G133" s="60" t="s">
        <v>210</v>
      </c>
      <c r="H133" s="60" t="s">
        <v>210</v>
      </c>
      <c r="I133">
        <f>--ISNUMBER(IFERROR(SEARCH(Anketa!$E$3,'SDF biotopi'!$A133,1),""))</f>
        <v>0</v>
      </c>
      <c r="J133" t="str">
        <f>IF(I133=1,COUNTIF($I$2:I133,1),"")</f>
        <v/>
      </c>
      <c r="K133" t="str">
        <f>IFERROR(INDEX($B$2:$B$2873,MATCH(ROWS($J$2:J133),$J$2:$J$2873,0)),"")</f>
        <v/>
      </c>
    </row>
    <row r="134" spans="1:11">
      <c r="A134" s="60" t="s">
        <v>140</v>
      </c>
      <c r="B134" s="60" t="s">
        <v>827</v>
      </c>
      <c r="C134" s="59">
        <v>31.05</v>
      </c>
      <c r="D134" s="60" t="s">
        <v>39</v>
      </c>
      <c r="E134" s="60" t="s">
        <v>818</v>
      </c>
      <c r="F134" s="60" t="s">
        <v>40</v>
      </c>
      <c r="G134" s="60" t="s">
        <v>818</v>
      </c>
      <c r="H134" s="60" t="s">
        <v>818</v>
      </c>
      <c r="I134">
        <f>--ISNUMBER(IFERROR(SEARCH(Anketa!$E$3,'SDF biotopi'!$A134,1),""))</f>
        <v>0</v>
      </c>
      <c r="J134" t="str">
        <f>IF(I134=1,COUNTIF($I$2:I134,1),"")</f>
        <v/>
      </c>
      <c r="K134" t="str">
        <f>IFERROR(INDEX($B$2:$B$2873,MATCH(ROWS($J$2:J134),$J$2:$J$2873,0)),"")</f>
        <v/>
      </c>
    </row>
    <row r="135" spans="1:11">
      <c r="A135" s="60" t="s">
        <v>140</v>
      </c>
      <c r="B135" s="60" t="s">
        <v>815</v>
      </c>
      <c r="C135" s="59">
        <v>15.31</v>
      </c>
      <c r="D135" s="60" t="s">
        <v>838</v>
      </c>
      <c r="E135" s="60" t="s">
        <v>818</v>
      </c>
      <c r="F135" s="60" t="s">
        <v>40</v>
      </c>
      <c r="G135" s="60" t="s">
        <v>818</v>
      </c>
      <c r="H135" s="60" t="s">
        <v>818</v>
      </c>
      <c r="I135">
        <f>--ISNUMBER(IFERROR(SEARCH(Anketa!$E$3,'SDF biotopi'!$A135,1),""))</f>
        <v>0</v>
      </c>
      <c r="J135" t="str">
        <f>IF(I135=1,COUNTIF($I$2:I135,1),"")</f>
        <v/>
      </c>
      <c r="K135" t="str">
        <f>IFERROR(INDEX($B$2:$B$2873,MATCH(ROWS($J$2:J135),$J$2:$J$2873,0)),"")</f>
        <v/>
      </c>
    </row>
    <row r="136" spans="1:11">
      <c r="A136" s="60" t="s">
        <v>140</v>
      </c>
      <c r="B136" s="60" t="s">
        <v>836</v>
      </c>
      <c r="C136" s="59">
        <v>32.1</v>
      </c>
      <c r="D136" s="60" t="s">
        <v>838</v>
      </c>
      <c r="E136" s="60" t="s">
        <v>41</v>
      </c>
      <c r="F136" s="60" t="s">
        <v>40</v>
      </c>
      <c r="G136" s="60" t="s">
        <v>41</v>
      </c>
      <c r="H136" s="60" t="s">
        <v>40</v>
      </c>
      <c r="I136">
        <f>--ISNUMBER(IFERROR(SEARCH(Anketa!$E$3,'SDF biotopi'!$A136,1),""))</f>
        <v>0</v>
      </c>
      <c r="J136" t="str">
        <f>IF(I136=1,COUNTIF($I$2:I136,1),"")</f>
        <v/>
      </c>
      <c r="K136" t="str">
        <f>IFERROR(INDEX($B$2:$B$2873,MATCH(ROWS($J$2:J136),$J$2:$J$2873,0)),"")</f>
        <v/>
      </c>
    </row>
    <row r="137" spans="1:11">
      <c r="A137" s="60" t="s">
        <v>140</v>
      </c>
      <c r="B137" s="60" t="s">
        <v>808</v>
      </c>
      <c r="C137" s="59">
        <v>1149.19</v>
      </c>
      <c r="D137" s="60" t="s">
        <v>838</v>
      </c>
      <c r="E137" s="60" t="s">
        <v>41</v>
      </c>
      <c r="F137" s="60" t="s">
        <v>40</v>
      </c>
      <c r="G137" s="60" t="s">
        <v>210</v>
      </c>
      <c r="H137" s="60" t="s">
        <v>210</v>
      </c>
      <c r="I137">
        <f>--ISNUMBER(IFERROR(SEARCH(Anketa!$E$3,'SDF biotopi'!$A137,1),""))</f>
        <v>0</v>
      </c>
      <c r="J137" t="str">
        <f>IF(I137=1,COUNTIF($I$2:I137,1),"")</f>
        <v/>
      </c>
      <c r="K137" t="str">
        <f>IFERROR(INDEX($B$2:$B$2873,MATCH(ROWS($J$2:J137),$J$2:$J$2873,0)),"")</f>
        <v/>
      </c>
    </row>
    <row r="138" spans="1:11">
      <c r="A138" s="60" t="s">
        <v>140</v>
      </c>
      <c r="B138" s="60" t="s">
        <v>825</v>
      </c>
      <c r="C138" s="59">
        <v>19.95</v>
      </c>
      <c r="D138" s="60" t="s">
        <v>838</v>
      </c>
      <c r="E138" s="60" t="s">
        <v>818</v>
      </c>
      <c r="F138" s="60" t="s">
        <v>40</v>
      </c>
      <c r="G138" s="60" t="s">
        <v>818</v>
      </c>
      <c r="H138" s="60" t="s">
        <v>818</v>
      </c>
      <c r="I138">
        <f>--ISNUMBER(IFERROR(SEARCH(Anketa!$E$3,'SDF biotopi'!$A138,1),""))</f>
        <v>0</v>
      </c>
      <c r="J138" t="str">
        <f>IF(I138=1,COUNTIF($I$2:I138,1),"")</f>
        <v/>
      </c>
      <c r="K138" t="str">
        <f>IFERROR(INDEX($B$2:$B$2873,MATCH(ROWS($J$2:J138),$J$2:$J$2873,0)),"")</f>
        <v/>
      </c>
    </row>
    <row r="139" spans="1:11">
      <c r="A139" s="60" t="s">
        <v>140</v>
      </c>
      <c r="B139" s="60" t="s">
        <v>831</v>
      </c>
      <c r="C139" s="59">
        <v>2.82</v>
      </c>
      <c r="D139" s="60" t="s">
        <v>838</v>
      </c>
      <c r="E139" s="60" t="s">
        <v>40</v>
      </c>
      <c r="F139" s="60" t="s">
        <v>40</v>
      </c>
      <c r="G139" s="60" t="s">
        <v>41</v>
      </c>
      <c r="H139" s="60" t="s">
        <v>40</v>
      </c>
      <c r="I139">
        <f>--ISNUMBER(IFERROR(SEARCH(Anketa!$E$3,'SDF biotopi'!$A139,1),""))</f>
        <v>0</v>
      </c>
      <c r="J139" t="str">
        <f>IF(I139=1,COUNTIF($I$2:I139,1),"")</f>
        <v/>
      </c>
      <c r="K139" t="str">
        <f>IFERROR(INDEX($B$2:$B$2873,MATCH(ROWS($J$2:J139),$J$2:$J$2873,0)),"")</f>
        <v/>
      </c>
    </row>
    <row r="140" spans="1:11">
      <c r="A140" s="60" t="s">
        <v>140</v>
      </c>
      <c r="B140" s="60" t="s">
        <v>844</v>
      </c>
      <c r="C140" s="59">
        <v>6.17</v>
      </c>
      <c r="D140" s="60" t="s">
        <v>838</v>
      </c>
      <c r="E140" s="60" t="s">
        <v>210</v>
      </c>
      <c r="F140" s="60" t="s">
        <v>41</v>
      </c>
      <c r="G140" s="60" t="s">
        <v>41</v>
      </c>
      <c r="H140" s="60" t="s">
        <v>41</v>
      </c>
      <c r="I140">
        <f>--ISNUMBER(IFERROR(SEARCH(Anketa!$E$3,'SDF biotopi'!$A140,1),""))</f>
        <v>0</v>
      </c>
      <c r="J140" t="str">
        <f>IF(I140=1,COUNTIF($I$2:I140,1),"")</f>
        <v/>
      </c>
      <c r="K140" t="str">
        <f>IFERROR(INDEX($B$2:$B$2873,MATCH(ROWS($J$2:J140),$J$2:$J$2873,0)),"")</f>
        <v/>
      </c>
    </row>
    <row r="141" spans="1:11">
      <c r="A141" s="60" t="s">
        <v>140</v>
      </c>
      <c r="B141" s="60" t="s">
        <v>816</v>
      </c>
      <c r="C141" s="59">
        <v>211.51365009200001</v>
      </c>
      <c r="D141" s="60" t="s">
        <v>39</v>
      </c>
      <c r="E141" s="60" t="s">
        <v>818</v>
      </c>
      <c r="F141" s="60" t="s">
        <v>41</v>
      </c>
      <c r="G141" s="60" t="s">
        <v>818</v>
      </c>
      <c r="H141" s="60" t="s">
        <v>818</v>
      </c>
      <c r="I141">
        <f>--ISNUMBER(IFERROR(SEARCH(Anketa!$E$3,'SDF biotopi'!$A141,1),""))</f>
        <v>0</v>
      </c>
      <c r="J141" t="str">
        <f>IF(I141=1,COUNTIF($I$2:I141,1),"")</f>
        <v/>
      </c>
      <c r="K141" t="str">
        <f>IFERROR(INDEX($B$2:$B$2873,MATCH(ROWS($J$2:J141),$J$2:$J$2873,0)),"")</f>
        <v/>
      </c>
    </row>
    <row r="142" spans="1:11">
      <c r="A142" s="60" t="s">
        <v>140</v>
      </c>
      <c r="B142" s="60" t="s">
        <v>820</v>
      </c>
      <c r="C142" s="59">
        <v>776.51</v>
      </c>
      <c r="D142" s="60" t="s">
        <v>838</v>
      </c>
      <c r="E142" s="60" t="s">
        <v>210</v>
      </c>
      <c r="F142" s="60" t="s">
        <v>41</v>
      </c>
      <c r="G142" s="60" t="s">
        <v>210</v>
      </c>
      <c r="H142" s="60" t="s">
        <v>210</v>
      </c>
      <c r="I142">
        <f>--ISNUMBER(IFERROR(SEARCH(Anketa!$E$3,'SDF biotopi'!$A142,1),""))</f>
        <v>0</v>
      </c>
      <c r="J142" t="str">
        <f>IF(I142=1,COUNTIF($I$2:I142,1),"")</f>
        <v/>
      </c>
      <c r="K142" t="str">
        <f>IFERROR(INDEX($B$2:$B$2873,MATCH(ROWS($J$2:J142),$J$2:$J$2873,0)),"")</f>
        <v/>
      </c>
    </row>
    <row r="143" spans="1:11">
      <c r="A143" s="60" t="s">
        <v>140</v>
      </c>
      <c r="B143" s="60" t="s">
        <v>803</v>
      </c>
      <c r="C143" s="59">
        <v>12.52</v>
      </c>
      <c r="D143" s="60" t="s">
        <v>838</v>
      </c>
      <c r="E143" s="60" t="s">
        <v>40</v>
      </c>
      <c r="F143" s="60" t="s">
        <v>40</v>
      </c>
      <c r="G143" s="60" t="s">
        <v>41</v>
      </c>
      <c r="H143" s="60" t="s">
        <v>40</v>
      </c>
      <c r="I143">
        <f>--ISNUMBER(IFERROR(SEARCH(Anketa!$E$3,'SDF biotopi'!$A143,1),""))</f>
        <v>0</v>
      </c>
      <c r="J143" t="str">
        <f>IF(I143=1,COUNTIF($I$2:I143,1),"")</f>
        <v/>
      </c>
      <c r="K143" t="str">
        <f>IFERROR(INDEX($B$2:$B$2873,MATCH(ROWS($J$2:J143),$J$2:$J$2873,0)),"")</f>
        <v/>
      </c>
    </row>
    <row r="144" spans="1:11">
      <c r="A144" s="60" t="s">
        <v>143</v>
      </c>
      <c r="B144" s="60" t="s">
        <v>845</v>
      </c>
      <c r="C144" s="59">
        <v>3.45</v>
      </c>
      <c r="D144" s="60" t="s">
        <v>39</v>
      </c>
      <c r="E144" s="60" t="s">
        <v>40</v>
      </c>
      <c r="F144" s="60" t="s">
        <v>40</v>
      </c>
      <c r="G144" s="60" t="s">
        <v>41</v>
      </c>
      <c r="H144" s="60" t="s">
        <v>40</v>
      </c>
      <c r="I144">
        <f>--ISNUMBER(IFERROR(SEARCH(Anketa!$E$3,'SDF biotopi'!$A144,1),""))</f>
        <v>0</v>
      </c>
      <c r="J144" t="str">
        <f>IF(I144=1,COUNTIF($I$2:I144,1),"")</f>
        <v/>
      </c>
      <c r="K144" t="str">
        <f>IFERROR(INDEX($B$2:$B$2873,MATCH(ROWS($J$2:J144),$J$2:$J$2873,0)),"")</f>
        <v/>
      </c>
    </row>
    <row r="145" spans="1:11">
      <c r="A145" s="60" t="s">
        <v>143</v>
      </c>
      <c r="B145" s="60" t="s">
        <v>816</v>
      </c>
      <c r="C145" s="59">
        <v>28.672914472799999</v>
      </c>
      <c r="D145" s="60" t="s">
        <v>39</v>
      </c>
      <c r="E145" s="60" t="s">
        <v>818</v>
      </c>
      <c r="F145" s="60" t="s">
        <v>40</v>
      </c>
      <c r="G145" s="60" t="s">
        <v>818</v>
      </c>
      <c r="H145" s="60" t="s">
        <v>818</v>
      </c>
      <c r="I145">
        <f>--ISNUMBER(IFERROR(SEARCH(Anketa!$E$3,'SDF biotopi'!$A145,1),""))</f>
        <v>0</v>
      </c>
      <c r="J145" t="str">
        <f>IF(I145=1,COUNTIF($I$2:I145,1),"")</f>
        <v/>
      </c>
      <c r="K145" t="str">
        <f>IFERROR(INDEX($B$2:$B$2873,MATCH(ROWS($J$2:J145),$J$2:$J$2873,0)),"")</f>
        <v/>
      </c>
    </row>
    <row r="146" spans="1:11">
      <c r="A146" s="60" t="s">
        <v>143</v>
      </c>
      <c r="B146" s="60" t="s">
        <v>846</v>
      </c>
      <c r="C146" s="59">
        <v>1.83</v>
      </c>
      <c r="D146" s="60" t="s">
        <v>39</v>
      </c>
      <c r="E146" s="60" t="s">
        <v>40</v>
      </c>
      <c r="F146" s="60" t="s">
        <v>40</v>
      </c>
      <c r="G146" s="60" t="s">
        <v>41</v>
      </c>
      <c r="H146" s="60" t="s">
        <v>40</v>
      </c>
      <c r="I146">
        <f>--ISNUMBER(IFERROR(SEARCH(Anketa!$E$3,'SDF biotopi'!$A146,1),""))</f>
        <v>0</v>
      </c>
      <c r="J146" t="str">
        <f>IF(I146=1,COUNTIF($I$2:I146,1),"")</f>
        <v/>
      </c>
      <c r="K146" t="str">
        <f>IFERROR(INDEX($B$2:$B$2873,MATCH(ROWS($J$2:J146),$J$2:$J$2873,0)),"")</f>
        <v/>
      </c>
    </row>
    <row r="147" spans="1:11">
      <c r="A147" s="60" t="s">
        <v>143</v>
      </c>
      <c r="B147" s="60" t="s">
        <v>813</v>
      </c>
      <c r="C147" s="59">
        <v>0.61</v>
      </c>
      <c r="D147" s="60" t="s">
        <v>39</v>
      </c>
      <c r="E147" s="60" t="s">
        <v>40</v>
      </c>
      <c r="F147" s="60" t="s">
        <v>40</v>
      </c>
      <c r="G147" s="60" t="s">
        <v>210</v>
      </c>
      <c r="H147" s="60" t="s">
        <v>210</v>
      </c>
      <c r="I147">
        <f>--ISNUMBER(IFERROR(SEARCH(Anketa!$E$3,'SDF biotopi'!$A147,1),""))</f>
        <v>0</v>
      </c>
      <c r="J147" t="str">
        <f>IF(I147=1,COUNTIF($I$2:I147,1),"")</f>
        <v/>
      </c>
      <c r="K147" t="str">
        <f>IFERROR(INDEX($B$2:$B$2873,MATCH(ROWS($J$2:J147),$J$2:$J$2873,0)),"")</f>
        <v/>
      </c>
    </row>
    <row r="148" spans="1:11">
      <c r="A148" s="60" t="s">
        <v>143</v>
      </c>
      <c r="B148" s="60" t="s">
        <v>847</v>
      </c>
      <c r="C148" s="59">
        <v>1.64</v>
      </c>
      <c r="D148" s="60" t="s">
        <v>39</v>
      </c>
      <c r="E148" s="60" t="s">
        <v>818</v>
      </c>
      <c r="F148" s="60" t="s">
        <v>40</v>
      </c>
      <c r="G148" s="60" t="s">
        <v>818</v>
      </c>
      <c r="H148" s="60" t="s">
        <v>818</v>
      </c>
      <c r="I148">
        <f>--ISNUMBER(IFERROR(SEARCH(Anketa!$E$3,'SDF biotopi'!$A148,1),""))</f>
        <v>0</v>
      </c>
      <c r="J148" t="str">
        <f>IF(I148=1,COUNTIF($I$2:I148,1),"")</f>
        <v/>
      </c>
      <c r="K148" t="str">
        <f>IFERROR(INDEX($B$2:$B$2873,MATCH(ROWS($J$2:J148),$J$2:$J$2873,0)),"")</f>
        <v/>
      </c>
    </row>
    <row r="149" spans="1:11">
      <c r="A149" s="60" t="s">
        <v>143</v>
      </c>
      <c r="B149" s="60" t="s">
        <v>836</v>
      </c>
      <c r="C149" s="59">
        <v>1205.4000000000001</v>
      </c>
      <c r="D149" s="60" t="s">
        <v>39</v>
      </c>
      <c r="E149" s="60" t="s">
        <v>41</v>
      </c>
      <c r="F149" s="60" t="s">
        <v>41</v>
      </c>
      <c r="G149" s="60" t="s">
        <v>41</v>
      </c>
      <c r="H149" s="60" t="s">
        <v>41</v>
      </c>
      <c r="I149">
        <f>--ISNUMBER(IFERROR(SEARCH(Anketa!$E$3,'SDF biotopi'!$A149,1),""))</f>
        <v>0</v>
      </c>
      <c r="J149" t="str">
        <f>IF(I149=1,COUNTIF($I$2:I149,1),"")</f>
        <v/>
      </c>
      <c r="K149" t="str">
        <f>IFERROR(INDEX($B$2:$B$2873,MATCH(ROWS($J$2:J149),$J$2:$J$2873,0)),"")</f>
        <v/>
      </c>
    </row>
    <row r="150" spans="1:11">
      <c r="A150" s="60" t="s">
        <v>143</v>
      </c>
      <c r="B150" s="60" t="s">
        <v>814</v>
      </c>
      <c r="C150" s="59">
        <v>5843.52</v>
      </c>
      <c r="D150" s="60" t="s">
        <v>39</v>
      </c>
      <c r="E150" s="60" t="s">
        <v>210</v>
      </c>
      <c r="F150" s="60" t="s">
        <v>40</v>
      </c>
      <c r="G150" s="60" t="s">
        <v>210</v>
      </c>
      <c r="H150" s="60" t="s">
        <v>210</v>
      </c>
      <c r="I150">
        <f>--ISNUMBER(IFERROR(SEARCH(Anketa!$E$3,'SDF biotopi'!$A150,1),""))</f>
        <v>0</v>
      </c>
      <c r="J150" t="str">
        <f>IF(I150=1,COUNTIF($I$2:I150,1),"")</f>
        <v/>
      </c>
      <c r="K150" t="str">
        <f>IFERROR(INDEX($B$2:$B$2873,MATCH(ROWS($J$2:J150),$J$2:$J$2873,0)),"")</f>
        <v/>
      </c>
    </row>
    <row r="151" spans="1:11">
      <c r="A151" s="60" t="s">
        <v>143</v>
      </c>
      <c r="B151" s="60" t="s">
        <v>835</v>
      </c>
      <c r="C151" s="59">
        <v>1.6</v>
      </c>
      <c r="D151" s="60" t="s">
        <v>39</v>
      </c>
      <c r="E151" s="60" t="s">
        <v>818</v>
      </c>
      <c r="F151" s="60" t="s">
        <v>40</v>
      </c>
      <c r="G151" s="60" t="s">
        <v>818</v>
      </c>
      <c r="H151" s="60" t="s">
        <v>818</v>
      </c>
      <c r="I151">
        <f>--ISNUMBER(IFERROR(SEARCH(Anketa!$E$3,'SDF biotopi'!$A151,1),""))</f>
        <v>0</v>
      </c>
      <c r="J151" t="str">
        <f>IF(I151=1,COUNTIF($I$2:I151,1),"")</f>
        <v/>
      </c>
      <c r="K151" t="str">
        <f>IFERROR(INDEX($B$2:$B$2873,MATCH(ROWS($J$2:J151),$J$2:$J$2873,0)),"")</f>
        <v/>
      </c>
    </row>
    <row r="152" spans="1:11">
      <c r="A152" s="60" t="s">
        <v>143</v>
      </c>
      <c r="B152" s="60" t="s">
        <v>848</v>
      </c>
      <c r="C152" s="59">
        <v>5.42</v>
      </c>
      <c r="D152" s="60" t="s">
        <v>39</v>
      </c>
      <c r="E152" s="60" t="s">
        <v>41</v>
      </c>
      <c r="F152" s="60" t="s">
        <v>40</v>
      </c>
      <c r="G152" s="60" t="s">
        <v>41</v>
      </c>
      <c r="H152" s="60" t="s">
        <v>41</v>
      </c>
      <c r="I152">
        <f>--ISNUMBER(IFERROR(SEARCH(Anketa!$E$3,'SDF biotopi'!$A152,1),""))</f>
        <v>0</v>
      </c>
      <c r="J152" t="str">
        <f>IF(I152=1,COUNTIF($I$2:I152,1),"")</f>
        <v/>
      </c>
      <c r="K152" t="str">
        <f>IFERROR(INDEX($B$2:$B$2873,MATCH(ROWS($J$2:J152),$J$2:$J$2873,0)),"")</f>
        <v/>
      </c>
    </row>
    <row r="153" spans="1:11">
      <c r="A153" s="60" t="s">
        <v>143</v>
      </c>
      <c r="B153" s="60" t="s">
        <v>833</v>
      </c>
      <c r="C153" s="59">
        <v>75.510000000000005</v>
      </c>
      <c r="D153" s="60" t="s">
        <v>39</v>
      </c>
      <c r="E153" s="60" t="s">
        <v>210</v>
      </c>
      <c r="F153" s="60" t="s">
        <v>210</v>
      </c>
      <c r="G153" s="60" t="s">
        <v>210</v>
      </c>
      <c r="H153" s="60" t="s">
        <v>210</v>
      </c>
      <c r="I153">
        <f>--ISNUMBER(IFERROR(SEARCH(Anketa!$E$3,'SDF biotopi'!$A153,1),""))</f>
        <v>0</v>
      </c>
      <c r="J153" t="str">
        <f>IF(I153=1,COUNTIF($I$2:I153,1),"")</f>
        <v/>
      </c>
      <c r="K153" t="str">
        <f>IFERROR(INDEX($B$2:$B$2873,MATCH(ROWS($J$2:J153),$J$2:$J$2873,0)),"")</f>
        <v/>
      </c>
    </row>
    <row r="154" spans="1:11">
      <c r="A154" s="60" t="s">
        <v>143</v>
      </c>
      <c r="B154" s="60" t="s">
        <v>827</v>
      </c>
      <c r="C154" s="59">
        <v>52.71</v>
      </c>
      <c r="D154" s="60" t="s">
        <v>39</v>
      </c>
      <c r="E154" s="60" t="s">
        <v>40</v>
      </c>
      <c r="F154" s="60" t="s">
        <v>41</v>
      </c>
      <c r="G154" s="60" t="s">
        <v>41</v>
      </c>
      <c r="H154" s="60" t="s">
        <v>41</v>
      </c>
      <c r="I154">
        <f>--ISNUMBER(IFERROR(SEARCH(Anketa!$E$3,'SDF biotopi'!$A154,1),""))</f>
        <v>0</v>
      </c>
      <c r="J154" t="str">
        <f>IF(I154=1,COUNTIF($I$2:I154,1),"")</f>
        <v/>
      </c>
      <c r="K154" t="str">
        <f>IFERROR(INDEX($B$2:$B$2873,MATCH(ROWS($J$2:J154),$J$2:$J$2873,0)),"")</f>
        <v/>
      </c>
    </row>
    <row r="155" spans="1:11">
      <c r="A155" s="60" t="s">
        <v>143</v>
      </c>
      <c r="B155" s="60" t="s">
        <v>849</v>
      </c>
      <c r="C155" s="59">
        <v>0.26</v>
      </c>
      <c r="D155" s="60" t="s">
        <v>39</v>
      </c>
      <c r="E155" s="60" t="s">
        <v>818</v>
      </c>
      <c r="F155" s="60" t="s">
        <v>40</v>
      </c>
      <c r="G155" s="60" t="s">
        <v>818</v>
      </c>
      <c r="H155" s="60" t="s">
        <v>818</v>
      </c>
      <c r="I155">
        <f>--ISNUMBER(IFERROR(SEARCH(Anketa!$E$3,'SDF biotopi'!$A155,1),""))</f>
        <v>0</v>
      </c>
      <c r="J155" t="str">
        <f>IF(I155=1,COUNTIF($I$2:I155,1),"")</f>
        <v/>
      </c>
      <c r="K155" t="str">
        <f>IFERROR(INDEX($B$2:$B$2873,MATCH(ROWS($J$2:J155),$J$2:$J$2873,0)),"")</f>
        <v/>
      </c>
    </row>
    <row r="156" spans="1:11">
      <c r="A156" s="60" t="s">
        <v>143</v>
      </c>
      <c r="B156" s="60" t="s">
        <v>804</v>
      </c>
      <c r="C156" s="59">
        <v>63.51</v>
      </c>
      <c r="D156" s="60" t="s">
        <v>39</v>
      </c>
      <c r="E156" s="60" t="s">
        <v>210</v>
      </c>
      <c r="F156" s="60" t="s">
        <v>41</v>
      </c>
      <c r="G156" s="60" t="s">
        <v>210</v>
      </c>
      <c r="H156" s="60" t="s">
        <v>210</v>
      </c>
      <c r="I156">
        <f>--ISNUMBER(IFERROR(SEARCH(Anketa!$E$3,'SDF biotopi'!$A156,1),""))</f>
        <v>0</v>
      </c>
      <c r="J156" t="str">
        <f>IF(I156=1,COUNTIF($I$2:I156,1),"")</f>
        <v/>
      </c>
      <c r="K156" t="str">
        <f>IFERROR(INDEX($B$2:$B$2873,MATCH(ROWS($J$2:J156),$J$2:$J$2873,0)),"")</f>
        <v/>
      </c>
    </row>
    <row r="157" spans="1:11">
      <c r="A157" s="60" t="s">
        <v>143</v>
      </c>
      <c r="B157" s="60" t="s">
        <v>828</v>
      </c>
      <c r="C157" s="59">
        <v>0.57999999999999996</v>
      </c>
      <c r="D157" s="60" t="s">
        <v>39</v>
      </c>
      <c r="E157" s="60" t="s">
        <v>210</v>
      </c>
      <c r="F157" s="60" t="s">
        <v>40</v>
      </c>
      <c r="G157" s="60" t="s">
        <v>210</v>
      </c>
      <c r="H157" s="60" t="s">
        <v>210</v>
      </c>
      <c r="I157">
        <f>--ISNUMBER(IFERROR(SEARCH(Anketa!$E$3,'SDF biotopi'!$A157,1),""))</f>
        <v>0</v>
      </c>
      <c r="J157" t="str">
        <f>IF(I157=1,COUNTIF($I$2:I157,1),"")</f>
        <v/>
      </c>
      <c r="K157" t="str">
        <f>IFERROR(INDEX($B$2:$B$2873,MATCH(ROWS($J$2:J157),$J$2:$J$2873,0)),"")</f>
        <v/>
      </c>
    </row>
    <row r="158" spans="1:11">
      <c r="A158" s="60" t="s">
        <v>143</v>
      </c>
      <c r="B158" s="60" t="s">
        <v>850</v>
      </c>
      <c r="C158" s="59">
        <v>0.75</v>
      </c>
      <c r="D158" s="60" t="s">
        <v>39</v>
      </c>
      <c r="E158" s="60" t="s">
        <v>818</v>
      </c>
      <c r="F158" s="60" t="s">
        <v>40</v>
      </c>
      <c r="G158" s="60" t="s">
        <v>818</v>
      </c>
      <c r="H158" s="60" t="s">
        <v>818</v>
      </c>
      <c r="I158">
        <f>--ISNUMBER(IFERROR(SEARCH(Anketa!$E$3,'SDF biotopi'!$A158,1),""))</f>
        <v>0</v>
      </c>
      <c r="J158" t="str">
        <f>IF(I158=1,COUNTIF($I$2:I158,1),"")</f>
        <v/>
      </c>
      <c r="K158" t="str">
        <f>IFERROR(INDEX($B$2:$B$2873,MATCH(ROWS($J$2:J158),$J$2:$J$2873,0)),"")</f>
        <v/>
      </c>
    </row>
    <row r="159" spans="1:11">
      <c r="A159" s="60" t="s">
        <v>143</v>
      </c>
      <c r="B159" s="60" t="s">
        <v>817</v>
      </c>
      <c r="C159" s="59">
        <v>217.69</v>
      </c>
      <c r="D159" s="60" t="s">
        <v>39</v>
      </c>
      <c r="E159" s="60" t="s">
        <v>41</v>
      </c>
      <c r="F159" s="60" t="s">
        <v>41</v>
      </c>
      <c r="G159" s="60" t="s">
        <v>41</v>
      </c>
      <c r="H159" s="60" t="s">
        <v>210</v>
      </c>
      <c r="I159">
        <f>--ISNUMBER(IFERROR(SEARCH(Anketa!$E$3,'SDF biotopi'!$A159,1),""))</f>
        <v>0</v>
      </c>
      <c r="J159" t="str">
        <f>IF(I159=1,COUNTIF($I$2:I159,1),"")</f>
        <v/>
      </c>
      <c r="K159" t="str">
        <f>IFERROR(INDEX($B$2:$B$2873,MATCH(ROWS($J$2:J159),$J$2:$J$2873,0)),"")</f>
        <v/>
      </c>
    </row>
    <row r="160" spans="1:11">
      <c r="A160" s="60" t="s">
        <v>143</v>
      </c>
      <c r="B160" s="60" t="s">
        <v>823</v>
      </c>
      <c r="C160" s="59">
        <v>57.66</v>
      </c>
      <c r="D160" s="60" t="s">
        <v>39</v>
      </c>
      <c r="E160" s="60" t="s">
        <v>40</v>
      </c>
      <c r="F160" s="60" t="s">
        <v>40</v>
      </c>
      <c r="G160" s="60" t="s">
        <v>41</v>
      </c>
      <c r="H160" s="60" t="s">
        <v>40</v>
      </c>
      <c r="I160">
        <f>--ISNUMBER(IFERROR(SEARCH(Anketa!$E$3,'SDF biotopi'!$A160,1),""))</f>
        <v>0</v>
      </c>
      <c r="J160" t="str">
        <f>IF(I160=1,COUNTIF($I$2:I160,1),"")</f>
        <v/>
      </c>
      <c r="K160" t="str">
        <f>IFERROR(INDEX($B$2:$B$2873,MATCH(ROWS($J$2:J160),$J$2:$J$2873,0)),"")</f>
        <v/>
      </c>
    </row>
    <row r="161" spans="1:11">
      <c r="A161" s="60" t="s">
        <v>143</v>
      </c>
      <c r="B161" s="60" t="s">
        <v>807</v>
      </c>
      <c r="C161" s="59">
        <v>1345.73</v>
      </c>
      <c r="D161" s="60" t="s">
        <v>39</v>
      </c>
      <c r="E161" s="60" t="s">
        <v>41</v>
      </c>
      <c r="F161" s="60" t="s">
        <v>41</v>
      </c>
      <c r="G161" s="60" t="s">
        <v>210</v>
      </c>
      <c r="H161" s="60" t="s">
        <v>41</v>
      </c>
      <c r="I161">
        <f>--ISNUMBER(IFERROR(SEARCH(Anketa!$E$3,'SDF biotopi'!$A161,1),""))</f>
        <v>0</v>
      </c>
      <c r="J161" t="str">
        <f>IF(I161=1,COUNTIF($I$2:I161,1),"")</f>
        <v/>
      </c>
      <c r="K161" t="str">
        <f>IFERROR(INDEX($B$2:$B$2873,MATCH(ROWS($J$2:J161),$J$2:$J$2873,0)),"")</f>
        <v/>
      </c>
    </row>
    <row r="162" spans="1:11">
      <c r="A162" s="60" t="s">
        <v>143</v>
      </c>
      <c r="B162" s="60" t="s">
        <v>831</v>
      </c>
      <c r="C162" s="59">
        <v>1.1299999999999999</v>
      </c>
      <c r="D162" s="60" t="s">
        <v>39</v>
      </c>
      <c r="E162" s="60" t="s">
        <v>40</v>
      </c>
      <c r="F162" s="60" t="s">
        <v>40</v>
      </c>
      <c r="G162" s="60" t="s">
        <v>41</v>
      </c>
      <c r="H162" s="60" t="s">
        <v>40</v>
      </c>
      <c r="I162">
        <f>--ISNUMBER(IFERROR(SEARCH(Anketa!$E$3,'SDF biotopi'!$A162,1),""))</f>
        <v>0</v>
      </c>
      <c r="J162" t="str">
        <f>IF(I162=1,COUNTIF($I$2:I162,1),"")</f>
        <v/>
      </c>
      <c r="K162" t="str">
        <f>IFERROR(INDEX($B$2:$B$2873,MATCH(ROWS($J$2:J162),$J$2:$J$2873,0)),"")</f>
        <v/>
      </c>
    </row>
    <row r="163" spans="1:11">
      <c r="A163" s="60" t="s">
        <v>143</v>
      </c>
      <c r="B163" s="60" t="s">
        <v>851</v>
      </c>
      <c r="C163" s="59">
        <v>18.190000000000001</v>
      </c>
      <c r="D163" s="60" t="s">
        <v>39</v>
      </c>
      <c r="E163" s="60" t="s">
        <v>210</v>
      </c>
      <c r="F163" s="60" t="s">
        <v>40</v>
      </c>
      <c r="G163" s="60" t="s">
        <v>41</v>
      </c>
      <c r="H163" s="60" t="s">
        <v>210</v>
      </c>
      <c r="I163">
        <f>--ISNUMBER(IFERROR(SEARCH(Anketa!$E$3,'SDF biotopi'!$A163,1),""))</f>
        <v>0</v>
      </c>
      <c r="J163" t="str">
        <f>IF(I163=1,COUNTIF($I$2:I163,1),"")</f>
        <v/>
      </c>
      <c r="K163" t="str">
        <f>IFERROR(INDEX($B$2:$B$2873,MATCH(ROWS($J$2:J163),$J$2:$J$2873,0)),"")</f>
        <v/>
      </c>
    </row>
    <row r="164" spans="1:11">
      <c r="A164" s="60" t="s">
        <v>143</v>
      </c>
      <c r="B164" s="60" t="s">
        <v>834</v>
      </c>
      <c r="C164" s="59">
        <v>5.93</v>
      </c>
      <c r="D164" s="60" t="s">
        <v>39</v>
      </c>
      <c r="E164" s="60" t="s">
        <v>818</v>
      </c>
      <c r="F164" s="60" t="s">
        <v>40</v>
      </c>
      <c r="G164" s="60" t="s">
        <v>818</v>
      </c>
      <c r="H164" s="60" t="s">
        <v>818</v>
      </c>
      <c r="I164">
        <f>--ISNUMBER(IFERROR(SEARCH(Anketa!$E$3,'SDF biotopi'!$A164,1),""))</f>
        <v>0</v>
      </c>
      <c r="J164" t="str">
        <f>IF(I164=1,COUNTIF($I$2:I164,1),"")</f>
        <v/>
      </c>
      <c r="K164" t="str">
        <f>IFERROR(INDEX($B$2:$B$2873,MATCH(ROWS($J$2:J164),$J$2:$J$2873,0)),"")</f>
        <v/>
      </c>
    </row>
    <row r="165" spans="1:11">
      <c r="A165" s="60" t="s">
        <v>143</v>
      </c>
      <c r="B165" s="60" t="s">
        <v>808</v>
      </c>
      <c r="C165" s="59">
        <v>1964.52</v>
      </c>
      <c r="D165" s="60" t="s">
        <v>39</v>
      </c>
      <c r="E165" s="60" t="s">
        <v>210</v>
      </c>
      <c r="F165" s="60" t="s">
        <v>40</v>
      </c>
      <c r="G165" s="60" t="s">
        <v>210</v>
      </c>
      <c r="H165" s="60" t="s">
        <v>210</v>
      </c>
      <c r="I165">
        <f>--ISNUMBER(IFERROR(SEARCH(Anketa!$E$3,'SDF biotopi'!$A165,1),""))</f>
        <v>0</v>
      </c>
      <c r="J165" t="str">
        <f>IF(I165=1,COUNTIF($I$2:I165,1),"")</f>
        <v/>
      </c>
      <c r="K165" t="str">
        <f>IFERROR(INDEX($B$2:$B$2873,MATCH(ROWS($J$2:J165),$J$2:$J$2873,0)),"")</f>
        <v/>
      </c>
    </row>
    <row r="166" spans="1:11">
      <c r="A166" s="60" t="s">
        <v>143</v>
      </c>
      <c r="B166" s="60" t="s">
        <v>805</v>
      </c>
      <c r="C166" s="59">
        <v>670.11</v>
      </c>
      <c r="D166" s="60" t="s">
        <v>39</v>
      </c>
      <c r="E166" s="60" t="s">
        <v>40</v>
      </c>
      <c r="F166" s="60" t="s">
        <v>41</v>
      </c>
      <c r="G166" s="60" t="s">
        <v>41</v>
      </c>
      <c r="H166" s="60" t="s">
        <v>41</v>
      </c>
      <c r="I166">
        <f>--ISNUMBER(IFERROR(SEARCH(Anketa!$E$3,'SDF biotopi'!$A166,1),""))</f>
        <v>0</v>
      </c>
      <c r="J166" t="str">
        <f>IF(I166=1,COUNTIF($I$2:I166,1),"")</f>
        <v/>
      </c>
      <c r="K166" t="str">
        <f>IFERROR(INDEX($B$2:$B$2873,MATCH(ROWS($J$2:J166),$J$2:$J$2873,0)),"")</f>
        <v/>
      </c>
    </row>
    <row r="167" spans="1:11">
      <c r="A167" s="60" t="s">
        <v>143</v>
      </c>
      <c r="B167" s="60" t="s">
        <v>810</v>
      </c>
      <c r="C167" s="59">
        <v>175.26</v>
      </c>
      <c r="D167" s="60" t="s">
        <v>39</v>
      </c>
      <c r="E167" s="60" t="s">
        <v>41</v>
      </c>
      <c r="F167" s="60" t="s">
        <v>41</v>
      </c>
      <c r="G167" s="60" t="s">
        <v>210</v>
      </c>
      <c r="H167" s="60" t="s">
        <v>41</v>
      </c>
      <c r="I167">
        <f>--ISNUMBER(IFERROR(SEARCH(Anketa!$E$3,'SDF biotopi'!$A167,1),""))</f>
        <v>0</v>
      </c>
      <c r="J167" t="str">
        <f>IF(I167=1,COUNTIF($I$2:I167,1),"")</f>
        <v/>
      </c>
      <c r="K167" t="str">
        <f>IFERROR(INDEX($B$2:$B$2873,MATCH(ROWS($J$2:J167),$J$2:$J$2873,0)),"")</f>
        <v/>
      </c>
    </row>
    <row r="168" spans="1:11">
      <c r="A168" s="60" t="s">
        <v>143</v>
      </c>
      <c r="B168" s="60" t="s">
        <v>852</v>
      </c>
      <c r="C168" s="59">
        <v>0.13</v>
      </c>
      <c r="D168" s="60" t="s">
        <v>39</v>
      </c>
      <c r="E168" s="60" t="s">
        <v>818</v>
      </c>
      <c r="F168" s="60" t="s">
        <v>40</v>
      </c>
      <c r="G168" s="60" t="s">
        <v>818</v>
      </c>
      <c r="H168" s="60" t="s">
        <v>818</v>
      </c>
      <c r="I168">
        <f>--ISNUMBER(IFERROR(SEARCH(Anketa!$E$3,'SDF biotopi'!$A168,1),""))</f>
        <v>0</v>
      </c>
      <c r="J168" t="str">
        <f>IF(I168=1,COUNTIF($I$2:I168,1),"")</f>
        <v/>
      </c>
      <c r="K168" t="str">
        <f>IFERROR(INDEX($B$2:$B$2873,MATCH(ROWS($J$2:J168),$J$2:$J$2873,0)),"")</f>
        <v/>
      </c>
    </row>
    <row r="169" spans="1:11">
      <c r="A169" s="60" t="s">
        <v>143</v>
      </c>
      <c r="B169" s="60" t="s">
        <v>853</v>
      </c>
      <c r="C169" s="59">
        <v>790.84</v>
      </c>
      <c r="D169" s="60" t="s">
        <v>39</v>
      </c>
      <c r="E169" s="60" t="s">
        <v>210</v>
      </c>
      <c r="F169" s="60" t="s">
        <v>40</v>
      </c>
      <c r="G169" s="60" t="s">
        <v>210</v>
      </c>
      <c r="H169" s="60" t="s">
        <v>210</v>
      </c>
      <c r="I169">
        <f>--ISNUMBER(IFERROR(SEARCH(Anketa!$E$3,'SDF biotopi'!$A169,1),""))</f>
        <v>0</v>
      </c>
      <c r="J169" t="str">
        <f>IF(I169=1,COUNTIF($I$2:I169,1),"")</f>
        <v/>
      </c>
      <c r="K169" t="str">
        <f>IFERROR(INDEX($B$2:$B$2873,MATCH(ROWS($J$2:J169),$J$2:$J$2873,0)),"")</f>
        <v/>
      </c>
    </row>
    <row r="170" spans="1:11">
      <c r="A170" s="60" t="s">
        <v>143</v>
      </c>
      <c r="B170" s="60" t="s">
        <v>830</v>
      </c>
      <c r="C170" s="59">
        <v>32.24</v>
      </c>
      <c r="D170" s="60" t="s">
        <v>39</v>
      </c>
      <c r="E170" s="60" t="s">
        <v>210</v>
      </c>
      <c r="F170" s="60" t="s">
        <v>41</v>
      </c>
      <c r="G170" s="60" t="s">
        <v>41</v>
      </c>
      <c r="H170" s="60" t="s">
        <v>210</v>
      </c>
      <c r="I170">
        <f>--ISNUMBER(IFERROR(SEARCH(Anketa!$E$3,'SDF biotopi'!$A170,1),""))</f>
        <v>0</v>
      </c>
      <c r="J170" t="str">
        <f>IF(I170=1,COUNTIF($I$2:I170,1),"")</f>
        <v/>
      </c>
      <c r="K170" t="str">
        <f>IFERROR(INDEX($B$2:$B$2873,MATCH(ROWS($J$2:J170),$J$2:$J$2873,0)),"")</f>
        <v/>
      </c>
    </row>
    <row r="171" spans="1:11">
      <c r="A171" s="60" t="s">
        <v>143</v>
      </c>
      <c r="B171" s="60" t="s">
        <v>822</v>
      </c>
      <c r="C171" s="59">
        <v>0.56000000000000005</v>
      </c>
      <c r="D171" s="60" t="s">
        <v>39</v>
      </c>
      <c r="E171" s="60" t="s">
        <v>818</v>
      </c>
      <c r="F171" s="60" t="s">
        <v>40</v>
      </c>
      <c r="G171" s="60" t="s">
        <v>818</v>
      </c>
      <c r="H171" s="60" t="s">
        <v>818</v>
      </c>
      <c r="I171">
        <f>--ISNUMBER(IFERROR(SEARCH(Anketa!$E$3,'SDF biotopi'!$A171,1),""))</f>
        <v>0</v>
      </c>
      <c r="J171" t="str">
        <f>IF(I171=1,COUNTIF($I$2:I171,1),"")</f>
        <v/>
      </c>
      <c r="K171" t="str">
        <f>IFERROR(INDEX($B$2:$B$2873,MATCH(ROWS($J$2:J171),$J$2:$J$2873,0)),"")</f>
        <v/>
      </c>
    </row>
    <row r="172" spans="1:11">
      <c r="A172" s="60" t="s">
        <v>143</v>
      </c>
      <c r="B172" s="60" t="s">
        <v>820</v>
      </c>
      <c r="C172" s="59">
        <v>8.57</v>
      </c>
      <c r="D172" s="60" t="s">
        <v>39</v>
      </c>
      <c r="E172" s="60" t="s">
        <v>818</v>
      </c>
      <c r="F172" s="60" t="s">
        <v>40</v>
      </c>
      <c r="G172" s="60" t="s">
        <v>818</v>
      </c>
      <c r="H172" s="60" t="s">
        <v>818</v>
      </c>
      <c r="I172">
        <f>--ISNUMBER(IFERROR(SEARCH(Anketa!$E$3,'SDF biotopi'!$A172,1),""))</f>
        <v>0</v>
      </c>
      <c r="J172" t="str">
        <f>IF(I172=1,COUNTIF($I$2:I172,1),"")</f>
        <v/>
      </c>
      <c r="K172" t="str">
        <f>IFERROR(INDEX($B$2:$B$2873,MATCH(ROWS($J$2:J172),$J$2:$J$2873,0)),"")</f>
        <v/>
      </c>
    </row>
    <row r="173" spans="1:11">
      <c r="A173" s="60" t="s">
        <v>143</v>
      </c>
      <c r="B173" s="60" t="s">
        <v>825</v>
      </c>
      <c r="C173" s="59">
        <v>190.22</v>
      </c>
      <c r="D173" s="60" t="s">
        <v>39</v>
      </c>
      <c r="E173" s="60" t="s">
        <v>41</v>
      </c>
      <c r="F173" s="60" t="s">
        <v>40</v>
      </c>
      <c r="G173" s="60" t="s">
        <v>41</v>
      </c>
      <c r="H173" s="60" t="s">
        <v>210</v>
      </c>
      <c r="I173">
        <f>--ISNUMBER(IFERROR(SEARCH(Anketa!$E$3,'SDF biotopi'!$A173,1),""))</f>
        <v>0</v>
      </c>
      <c r="J173" t="str">
        <f>IF(I173=1,COUNTIF($I$2:I173,1),"")</f>
        <v/>
      </c>
      <c r="K173" t="str">
        <f>IFERROR(INDEX($B$2:$B$2873,MATCH(ROWS($J$2:J173),$J$2:$J$2873,0)),"")</f>
        <v/>
      </c>
    </row>
    <row r="174" spans="1:11">
      <c r="A174" s="60" t="s">
        <v>143</v>
      </c>
      <c r="B174" s="60" t="s">
        <v>815</v>
      </c>
      <c r="C174" s="59">
        <v>0.42</v>
      </c>
      <c r="D174" s="60" t="s">
        <v>39</v>
      </c>
      <c r="E174" s="60" t="s">
        <v>818</v>
      </c>
      <c r="F174" s="60" t="s">
        <v>40</v>
      </c>
      <c r="G174" s="60" t="s">
        <v>818</v>
      </c>
      <c r="H174" s="60" t="s">
        <v>818</v>
      </c>
      <c r="I174">
        <f>--ISNUMBER(IFERROR(SEARCH(Anketa!$E$3,'SDF biotopi'!$A174,1),""))</f>
        <v>0</v>
      </c>
      <c r="J174" t="str">
        <f>IF(I174=1,COUNTIF($I$2:I174,1),"")</f>
        <v/>
      </c>
      <c r="K174" t="str">
        <f>IFERROR(INDEX($B$2:$B$2873,MATCH(ROWS($J$2:J174),$J$2:$J$2873,0)),"")</f>
        <v/>
      </c>
    </row>
    <row r="175" spans="1:11">
      <c r="A175" s="60" t="s">
        <v>143</v>
      </c>
      <c r="B175" s="60" t="s">
        <v>854</v>
      </c>
      <c r="C175" s="59">
        <v>10.62</v>
      </c>
      <c r="D175" s="60" t="s">
        <v>39</v>
      </c>
      <c r="E175" s="60" t="s">
        <v>41</v>
      </c>
      <c r="F175" s="60" t="s">
        <v>41</v>
      </c>
      <c r="G175" s="60" t="s">
        <v>41</v>
      </c>
      <c r="H175" s="60" t="s">
        <v>41</v>
      </c>
      <c r="I175">
        <f>--ISNUMBER(IFERROR(SEARCH(Anketa!$E$3,'SDF biotopi'!$A175,1),""))</f>
        <v>0</v>
      </c>
      <c r="J175" t="str">
        <f>IF(I175=1,COUNTIF($I$2:I175,1),"")</f>
        <v/>
      </c>
      <c r="K175" t="str">
        <f>IFERROR(INDEX($B$2:$B$2873,MATCH(ROWS($J$2:J175),$J$2:$J$2873,0)),"")</f>
        <v/>
      </c>
    </row>
    <row r="176" spans="1:11">
      <c r="A176" s="60" t="s">
        <v>143</v>
      </c>
      <c r="B176" s="60" t="s">
        <v>802</v>
      </c>
      <c r="C176" s="59">
        <v>817.1</v>
      </c>
      <c r="D176" s="60" t="s">
        <v>39</v>
      </c>
      <c r="E176" s="60" t="s">
        <v>41</v>
      </c>
      <c r="F176" s="60" t="s">
        <v>41</v>
      </c>
      <c r="G176" s="60" t="s">
        <v>210</v>
      </c>
      <c r="H176" s="60" t="s">
        <v>41</v>
      </c>
      <c r="I176">
        <f>--ISNUMBER(IFERROR(SEARCH(Anketa!$E$3,'SDF biotopi'!$A176,1),""))</f>
        <v>0</v>
      </c>
      <c r="J176" t="str">
        <f>IF(I176=1,COUNTIF($I$2:I176,1),"")</f>
        <v/>
      </c>
      <c r="K176" t="str">
        <f>IFERROR(INDEX($B$2:$B$2873,MATCH(ROWS($J$2:J176),$J$2:$J$2873,0)),"")</f>
        <v/>
      </c>
    </row>
    <row r="177" spans="1:11">
      <c r="A177" s="60" t="s">
        <v>143</v>
      </c>
      <c r="B177" s="60" t="s">
        <v>811</v>
      </c>
      <c r="C177" s="59">
        <v>272.44</v>
      </c>
      <c r="D177" s="60" t="s">
        <v>39</v>
      </c>
      <c r="E177" s="60" t="s">
        <v>41</v>
      </c>
      <c r="F177" s="60" t="s">
        <v>41</v>
      </c>
      <c r="G177" s="60" t="s">
        <v>210</v>
      </c>
      <c r="H177" s="60" t="s">
        <v>41</v>
      </c>
      <c r="I177">
        <f>--ISNUMBER(IFERROR(SEARCH(Anketa!$E$3,'SDF biotopi'!$A177,1),""))</f>
        <v>0</v>
      </c>
      <c r="J177" t="str">
        <f>IF(I177=1,COUNTIF($I$2:I177,1),"")</f>
        <v/>
      </c>
      <c r="K177" t="str">
        <f>IFERROR(INDEX($B$2:$B$2873,MATCH(ROWS($J$2:J177),$J$2:$J$2873,0)),"")</f>
        <v/>
      </c>
    </row>
    <row r="178" spans="1:11">
      <c r="A178" s="60" t="s">
        <v>143</v>
      </c>
      <c r="B178" s="60" t="s">
        <v>803</v>
      </c>
      <c r="C178" s="59">
        <v>4.53</v>
      </c>
      <c r="D178" s="60" t="s">
        <v>39</v>
      </c>
      <c r="E178" s="60" t="s">
        <v>40</v>
      </c>
      <c r="F178" s="60" t="s">
        <v>40</v>
      </c>
      <c r="G178" s="60" t="s">
        <v>41</v>
      </c>
      <c r="H178" s="60" t="s">
        <v>40</v>
      </c>
      <c r="I178">
        <f>--ISNUMBER(IFERROR(SEARCH(Anketa!$E$3,'SDF biotopi'!$A178,1),""))</f>
        <v>0</v>
      </c>
      <c r="J178" t="str">
        <f>IF(I178=1,COUNTIF($I$2:I178,1),"")</f>
        <v/>
      </c>
      <c r="K178" t="str">
        <f>IFERROR(INDEX($B$2:$B$2873,MATCH(ROWS($J$2:J178),$J$2:$J$2873,0)),"")</f>
        <v/>
      </c>
    </row>
    <row r="179" spans="1:11">
      <c r="A179" s="60" t="s">
        <v>143</v>
      </c>
      <c r="B179" s="60" t="s">
        <v>812</v>
      </c>
      <c r="C179" s="59">
        <v>203.01</v>
      </c>
      <c r="D179" s="60" t="s">
        <v>39</v>
      </c>
      <c r="E179" s="60" t="s">
        <v>41</v>
      </c>
      <c r="F179" s="60" t="s">
        <v>41</v>
      </c>
      <c r="G179" s="60" t="s">
        <v>210</v>
      </c>
      <c r="H179" s="60" t="s">
        <v>41</v>
      </c>
      <c r="I179">
        <f>--ISNUMBER(IFERROR(SEARCH(Anketa!$E$3,'SDF biotopi'!$A179,1),""))</f>
        <v>0</v>
      </c>
      <c r="J179" t="str">
        <f>IF(I179=1,COUNTIF($I$2:I179,1),"")</f>
        <v/>
      </c>
      <c r="K179" t="str">
        <f>IFERROR(INDEX($B$2:$B$2873,MATCH(ROWS($J$2:J179),$J$2:$J$2873,0)),"")</f>
        <v/>
      </c>
    </row>
    <row r="180" spans="1:11">
      <c r="A180" s="60" t="s">
        <v>143</v>
      </c>
      <c r="B180" s="60" t="s">
        <v>855</v>
      </c>
      <c r="C180" s="59">
        <v>0.09</v>
      </c>
      <c r="D180" s="60" t="s">
        <v>39</v>
      </c>
      <c r="E180" s="60" t="s">
        <v>818</v>
      </c>
      <c r="F180" s="60" t="s">
        <v>40</v>
      </c>
      <c r="G180" s="60" t="s">
        <v>818</v>
      </c>
      <c r="H180" s="60" t="s">
        <v>818</v>
      </c>
      <c r="I180">
        <f>--ISNUMBER(IFERROR(SEARCH(Anketa!$E$3,'SDF biotopi'!$A180,1),""))</f>
        <v>0</v>
      </c>
      <c r="J180" t="str">
        <f>IF(I180=1,COUNTIF($I$2:I180,1),"")</f>
        <v/>
      </c>
      <c r="K180" t="str">
        <f>IFERROR(INDEX($B$2:$B$2873,MATCH(ROWS($J$2:J180),$J$2:$J$2873,0)),"")</f>
        <v/>
      </c>
    </row>
    <row r="181" spans="1:11">
      <c r="A181" s="60" t="s">
        <v>143</v>
      </c>
      <c r="B181" s="60" t="s">
        <v>829</v>
      </c>
      <c r="C181" s="59">
        <v>0.22</v>
      </c>
      <c r="D181" s="60" t="s">
        <v>39</v>
      </c>
      <c r="E181" s="60" t="s">
        <v>818</v>
      </c>
      <c r="F181" s="60" t="s">
        <v>40</v>
      </c>
      <c r="G181" s="60" t="s">
        <v>818</v>
      </c>
      <c r="H181" s="60" t="s">
        <v>818</v>
      </c>
      <c r="I181">
        <f>--ISNUMBER(IFERROR(SEARCH(Anketa!$E$3,'SDF biotopi'!$A181,1),""))</f>
        <v>0</v>
      </c>
      <c r="J181" t="str">
        <f>IF(I181=1,COUNTIF($I$2:I181,1),"")</f>
        <v/>
      </c>
      <c r="K181" t="str">
        <f>IFERROR(INDEX($B$2:$B$2873,MATCH(ROWS($J$2:J181),$J$2:$J$2873,0)),"")</f>
        <v/>
      </c>
    </row>
    <row r="182" spans="1:11">
      <c r="A182" s="60" t="s">
        <v>143</v>
      </c>
      <c r="B182" s="60" t="s">
        <v>821</v>
      </c>
      <c r="C182" s="59">
        <v>6.46</v>
      </c>
      <c r="D182" s="60" t="s">
        <v>39</v>
      </c>
      <c r="E182" s="60" t="s">
        <v>41</v>
      </c>
      <c r="F182" s="60" t="s">
        <v>40</v>
      </c>
      <c r="G182" s="60" t="s">
        <v>41</v>
      </c>
      <c r="H182" s="60" t="s">
        <v>41</v>
      </c>
      <c r="I182">
        <f>--ISNUMBER(IFERROR(SEARCH(Anketa!$E$3,'SDF biotopi'!$A182,1),""))</f>
        <v>0</v>
      </c>
      <c r="J182" t="str">
        <f>IF(I182=1,COUNTIF($I$2:I182,1),"")</f>
        <v/>
      </c>
      <c r="K182" t="str">
        <f>IFERROR(INDEX($B$2:$B$2873,MATCH(ROWS($J$2:J182),$J$2:$J$2873,0)),"")</f>
        <v/>
      </c>
    </row>
    <row r="183" spans="1:11">
      <c r="A183" s="60" t="s">
        <v>145</v>
      </c>
      <c r="B183" s="60" t="s">
        <v>828</v>
      </c>
      <c r="C183" s="59">
        <v>0</v>
      </c>
      <c r="D183" s="60" t="s">
        <v>67</v>
      </c>
      <c r="E183" s="60" t="s">
        <v>50</v>
      </c>
      <c r="F183" s="60" t="s">
        <v>824</v>
      </c>
      <c r="G183" s="60" t="s">
        <v>824</v>
      </c>
      <c r="H183" s="60" t="s">
        <v>824</v>
      </c>
      <c r="I183">
        <f>--ISNUMBER(IFERROR(SEARCH(Anketa!$E$3,'SDF biotopi'!$A183,1),""))</f>
        <v>0</v>
      </c>
      <c r="J183" t="str">
        <f>IF(I183=1,COUNTIF($I$2:I183,1),"")</f>
        <v/>
      </c>
      <c r="K183" t="str">
        <f>IFERROR(INDEX($B$2:$B$2873,MATCH(ROWS($J$2:J183),$J$2:$J$2873,0)),"")</f>
        <v/>
      </c>
    </row>
    <row r="184" spans="1:11">
      <c r="A184" s="60" t="s">
        <v>145</v>
      </c>
      <c r="B184" s="60" t="s">
        <v>816</v>
      </c>
      <c r="C184" s="59">
        <v>406.3</v>
      </c>
      <c r="D184" s="60" t="s">
        <v>39</v>
      </c>
      <c r="E184" s="60" t="s">
        <v>818</v>
      </c>
      <c r="F184" s="60" t="s">
        <v>40</v>
      </c>
      <c r="G184" s="60" t="s">
        <v>818</v>
      </c>
      <c r="H184" s="60" t="s">
        <v>818</v>
      </c>
      <c r="I184">
        <f>--ISNUMBER(IFERROR(SEARCH(Anketa!$E$3,'SDF biotopi'!$A184,1),""))</f>
        <v>0</v>
      </c>
      <c r="J184" t="str">
        <f>IF(I184=1,COUNTIF($I$2:I184,1),"")</f>
        <v/>
      </c>
      <c r="K184" t="str">
        <f>IFERROR(INDEX($B$2:$B$2873,MATCH(ROWS($J$2:J184),$J$2:$J$2873,0)),"")</f>
        <v/>
      </c>
    </row>
    <row r="185" spans="1:11">
      <c r="A185" s="60" t="s">
        <v>145</v>
      </c>
      <c r="B185" s="60" t="s">
        <v>839</v>
      </c>
      <c r="C185" s="59">
        <v>0.52</v>
      </c>
      <c r="D185" s="60" t="s">
        <v>39</v>
      </c>
      <c r="E185" s="60" t="s">
        <v>818</v>
      </c>
      <c r="F185" s="60" t="s">
        <v>40</v>
      </c>
      <c r="G185" s="60" t="s">
        <v>818</v>
      </c>
      <c r="H185" s="60" t="s">
        <v>818</v>
      </c>
      <c r="I185">
        <f>--ISNUMBER(IFERROR(SEARCH(Anketa!$E$3,'SDF biotopi'!$A185,1),""))</f>
        <v>0</v>
      </c>
      <c r="J185" t="str">
        <f>IF(I185=1,COUNTIF($I$2:I185,1),"")</f>
        <v/>
      </c>
      <c r="K185" t="str">
        <f>IFERROR(INDEX($B$2:$B$2873,MATCH(ROWS($J$2:J185),$J$2:$J$2873,0)),"")</f>
        <v/>
      </c>
    </row>
    <row r="186" spans="1:11">
      <c r="A186" s="60" t="s">
        <v>145</v>
      </c>
      <c r="B186" s="60" t="s">
        <v>840</v>
      </c>
      <c r="C186" s="59">
        <v>3.38</v>
      </c>
      <c r="D186" s="60" t="s">
        <v>39</v>
      </c>
      <c r="E186" s="60" t="s">
        <v>818</v>
      </c>
      <c r="F186" s="60" t="s">
        <v>40</v>
      </c>
      <c r="G186" s="60" t="s">
        <v>818</v>
      </c>
      <c r="H186" s="60" t="s">
        <v>818</v>
      </c>
      <c r="I186">
        <f>--ISNUMBER(IFERROR(SEARCH(Anketa!$E$3,'SDF biotopi'!$A186,1),""))</f>
        <v>0</v>
      </c>
      <c r="J186" t="str">
        <f>IF(I186=1,COUNTIF($I$2:I186,1),"")</f>
        <v/>
      </c>
      <c r="K186" t="str">
        <f>IFERROR(INDEX($B$2:$B$2873,MATCH(ROWS($J$2:J186),$J$2:$J$2873,0)),"")</f>
        <v/>
      </c>
    </row>
    <row r="187" spans="1:11">
      <c r="A187" s="60" t="s">
        <v>145</v>
      </c>
      <c r="B187" s="60" t="s">
        <v>804</v>
      </c>
      <c r="C187" s="59">
        <v>3.79</v>
      </c>
      <c r="D187" s="60" t="s">
        <v>39</v>
      </c>
      <c r="E187" s="60" t="s">
        <v>40</v>
      </c>
      <c r="F187" s="60" t="s">
        <v>40</v>
      </c>
      <c r="G187" s="60" t="s">
        <v>210</v>
      </c>
      <c r="H187" s="60" t="s">
        <v>41</v>
      </c>
      <c r="I187">
        <f>--ISNUMBER(IFERROR(SEARCH(Anketa!$E$3,'SDF biotopi'!$A187,1),""))</f>
        <v>0</v>
      </c>
      <c r="J187" t="str">
        <f>IF(I187=1,COUNTIF($I$2:I187,1),"")</f>
        <v/>
      </c>
      <c r="K187" t="str">
        <f>IFERROR(INDEX($B$2:$B$2873,MATCH(ROWS($J$2:J187),$J$2:$J$2873,0)),"")</f>
        <v/>
      </c>
    </row>
    <row r="188" spans="1:11">
      <c r="A188" s="60" t="s">
        <v>145</v>
      </c>
      <c r="B188" s="60" t="s">
        <v>856</v>
      </c>
      <c r="C188" s="59">
        <v>132.19999999999999</v>
      </c>
      <c r="D188" s="60" t="s">
        <v>39</v>
      </c>
      <c r="E188" s="60" t="s">
        <v>40</v>
      </c>
      <c r="F188" s="60" t="s">
        <v>210</v>
      </c>
      <c r="G188" s="60" t="s">
        <v>210</v>
      </c>
      <c r="H188" s="60" t="s">
        <v>210</v>
      </c>
      <c r="I188">
        <f>--ISNUMBER(IFERROR(SEARCH(Anketa!$E$3,'SDF biotopi'!$A188,1),""))</f>
        <v>0</v>
      </c>
      <c r="J188" t="str">
        <f>IF(I188=1,COUNTIF($I$2:I188,1),"")</f>
        <v/>
      </c>
      <c r="K188" t="str">
        <f>IFERROR(INDEX($B$2:$B$2873,MATCH(ROWS($J$2:J188),$J$2:$J$2873,0)),"")</f>
        <v/>
      </c>
    </row>
    <row r="189" spans="1:11">
      <c r="A189" s="60" t="s">
        <v>145</v>
      </c>
      <c r="B189" s="60" t="s">
        <v>811</v>
      </c>
      <c r="C189" s="59">
        <v>97.14</v>
      </c>
      <c r="D189" s="60" t="s">
        <v>39</v>
      </c>
      <c r="E189" s="60" t="s">
        <v>41</v>
      </c>
      <c r="F189" s="60" t="s">
        <v>41</v>
      </c>
      <c r="G189" s="60" t="s">
        <v>210</v>
      </c>
      <c r="H189" s="60" t="s">
        <v>210</v>
      </c>
      <c r="I189">
        <f>--ISNUMBER(IFERROR(SEARCH(Anketa!$E$3,'SDF biotopi'!$A189,1),""))</f>
        <v>0</v>
      </c>
      <c r="J189" t="str">
        <f>IF(I189=1,COUNTIF($I$2:I189,1),"")</f>
        <v/>
      </c>
      <c r="K189" t="str">
        <f>IFERROR(INDEX($B$2:$B$2873,MATCH(ROWS($J$2:J189),$J$2:$J$2873,0)),"")</f>
        <v/>
      </c>
    </row>
    <row r="190" spans="1:11">
      <c r="A190" s="60" t="s">
        <v>145</v>
      </c>
      <c r="B190" s="60" t="s">
        <v>851</v>
      </c>
      <c r="C190" s="59">
        <v>49.11</v>
      </c>
      <c r="D190" s="60" t="s">
        <v>39</v>
      </c>
      <c r="E190" s="60" t="s">
        <v>41</v>
      </c>
      <c r="F190" s="60" t="s">
        <v>41</v>
      </c>
      <c r="G190" s="60" t="s">
        <v>210</v>
      </c>
      <c r="H190" s="60" t="s">
        <v>41</v>
      </c>
      <c r="I190">
        <f>--ISNUMBER(IFERROR(SEARCH(Anketa!$E$3,'SDF biotopi'!$A190,1),""))</f>
        <v>0</v>
      </c>
      <c r="J190" t="str">
        <f>IF(I190=1,COUNTIF($I$2:I190,1),"")</f>
        <v/>
      </c>
      <c r="K190" t="str">
        <f>IFERROR(INDEX($B$2:$B$2873,MATCH(ROWS($J$2:J190),$J$2:$J$2873,0)),"")</f>
        <v/>
      </c>
    </row>
    <row r="191" spans="1:11">
      <c r="A191" s="60" t="s">
        <v>145</v>
      </c>
      <c r="B191" s="60" t="s">
        <v>820</v>
      </c>
      <c r="C191" s="59">
        <v>12.87</v>
      </c>
      <c r="D191" s="60" t="s">
        <v>39</v>
      </c>
      <c r="E191" s="60" t="s">
        <v>818</v>
      </c>
      <c r="F191" s="60" t="s">
        <v>40</v>
      </c>
      <c r="G191" s="60" t="s">
        <v>818</v>
      </c>
      <c r="H191" s="60" t="s">
        <v>818</v>
      </c>
      <c r="I191">
        <f>--ISNUMBER(IFERROR(SEARCH(Anketa!$E$3,'SDF biotopi'!$A191,1),""))</f>
        <v>0</v>
      </c>
      <c r="J191" t="str">
        <f>IF(I191=1,COUNTIF($I$2:I191,1),"")</f>
        <v/>
      </c>
      <c r="K191" t="str">
        <f>IFERROR(INDEX($B$2:$B$2873,MATCH(ROWS($J$2:J191),$J$2:$J$2873,0)),"")</f>
        <v/>
      </c>
    </row>
    <row r="192" spans="1:11">
      <c r="A192" s="60" t="s">
        <v>145</v>
      </c>
      <c r="B192" s="60" t="s">
        <v>812</v>
      </c>
      <c r="C192" s="59">
        <v>844.34</v>
      </c>
      <c r="D192" s="60" t="s">
        <v>39</v>
      </c>
      <c r="E192" s="60" t="s">
        <v>41</v>
      </c>
      <c r="F192" s="60" t="s">
        <v>41</v>
      </c>
      <c r="G192" s="60" t="s">
        <v>210</v>
      </c>
      <c r="H192" s="60" t="s">
        <v>210</v>
      </c>
      <c r="I192">
        <f>--ISNUMBER(IFERROR(SEARCH(Anketa!$E$3,'SDF biotopi'!$A192,1),""))</f>
        <v>0</v>
      </c>
      <c r="J192" t="str">
        <f>IF(I192=1,COUNTIF($I$2:I192,1),"")</f>
        <v/>
      </c>
      <c r="K192" t="str">
        <f>IFERROR(INDEX($B$2:$B$2873,MATCH(ROWS($J$2:J192),$J$2:$J$2873,0)),"")</f>
        <v/>
      </c>
    </row>
    <row r="193" spans="1:11">
      <c r="A193" s="60" t="s">
        <v>145</v>
      </c>
      <c r="B193" s="60" t="s">
        <v>808</v>
      </c>
      <c r="C193" s="59">
        <v>1343.33</v>
      </c>
      <c r="D193" s="60" t="s">
        <v>39</v>
      </c>
      <c r="E193" s="60" t="s">
        <v>210</v>
      </c>
      <c r="F193" s="60" t="s">
        <v>40</v>
      </c>
      <c r="G193" s="60" t="s">
        <v>210</v>
      </c>
      <c r="H193" s="60" t="s">
        <v>210</v>
      </c>
      <c r="I193">
        <f>--ISNUMBER(IFERROR(SEARCH(Anketa!$E$3,'SDF biotopi'!$A193,1),""))</f>
        <v>0</v>
      </c>
      <c r="J193" t="str">
        <f>IF(I193=1,COUNTIF($I$2:I193,1),"")</f>
        <v/>
      </c>
      <c r="K193" t="str">
        <f>IFERROR(INDEX($B$2:$B$2873,MATCH(ROWS($J$2:J193),$J$2:$J$2873,0)),"")</f>
        <v/>
      </c>
    </row>
    <row r="194" spans="1:11">
      <c r="A194" s="60" t="s">
        <v>145</v>
      </c>
      <c r="B194" s="60" t="s">
        <v>831</v>
      </c>
      <c r="C194" s="59">
        <v>18.010000000000002</v>
      </c>
      <c r="D194" s="60" t="s">
        <v>39</v>
      </c>
      <c r="E194" s="60" t="s">
        <v>40</v>
      </c>
      <c r="F194" s="60" t="s">
        <v>210</v>
      </c>
      <c r="G194" s="60" t="s">
        <v>41</v>
      </c>
      <c r="H194" s="60" t="s">
        <v>41</v>
      </c>
      <c r="I194">
        <f>--ISNUMBER(IFERROR(SEARCH(Anketa!$E$3,'SDF biotopi'!$A194,1),""))</f>
        <v>0</v>
      </c>
      <c r="J194" t="str">
        <f>IF(I194=1,COUNTIF($I$2:I194,1),"")</f>
        <v/>
      </c>
      <c r="K194" t="str">
        <f>IFERROR(INDEX($B$2:$B$2873,MATCH(ROWS($J$2:J194),$J$2:$J$2873,0)),"")</f>
        <v/>
      </c>
    </row>
    <row r="195" spans="1:11">
      <c r="A195" s="60" t="s">
        <v>145</v>
      </c>
      <c r="B195" s="60" t="s">
        <v>844</v>
      </c>
      <c r="C195" s="59">
        <v>0.3</v>
      </c>
      <c r="D195" s="60" t="s">
        <v>39</v>
      </c>
      <c r="E195" s="60" t="s">
        <v>40</v>
      </c>
      <c r="F195" s="60" t="s">
        <v>40</v>
      </c>
      <c r="G195" s="60" t="s">
        <v>210</v>
      </c>
      <c r="H195" s="60" t="s">
        <v>40</v>
      </c>
      <c r="I195">
        <f>--ISNUMBER(IFERROR(SEARCH(Anketa!$E$3,'SDF biotopi'!$A195,1),""))</f>
        <v>0</v>
      </c>
      <c r="J195" t="str">
        <f>IF(I195=1,COUNTIF($I$2:I195,1),"")</f>
        <v/>
      </c>
      <c r="K195" t="str">
        <f>IFERROR(INDEX($B$2:$B$2873,MATCH(ROWS($J$2:J195),$J$2:$J$2873,0)),"")</f>
        <v/>
      </c>
    </row>
    <row r="196" spans="1:11">
      <c r="A196" s="60" t="s">
        <v>145</v>
      </c>
      <c r="B196" s="60" t="s">
        <v>832</v>
      </c>
      <c r="C196" s="59">
        <v>217.04</v>
      </c>
      <c r="D196" s="60" t="s">
        <v>39</v>
      </c>
      <c r="E196" s="60" t="s">
        <v>818</v>
      </c>
      <c r="F196" s="60" t="s">
        <v>40</v>
      </c>
      <c r="G196" s="60" t="s">
        <v>818</v>
      </c>
      <c r="H196" s="60" t="s">
        <v>818</v>
      </c>
      <c r="I196">
        <f>--ISNUMBER(IFERROR(SEARCH(Anketa!$E$3,'SDF biotopi'!$A196,1),""))</f>
        <v>0</v>
      </c>
      <c r="J196" t="str">
        <f>IF(I196=1,COUNTIF($I$2:I196,1),"")</f>
        <v/>
      </c>
      <c r="K196" t="str">
        <f>IFERROR(INDEX($B$2:$B$2873,MATCH(ROWS($J$2:J196),$J$2:$J$2873,0)),"")</f>
        <v/>
      </c>
    </row>
    <row r="197" spans="1:11">
      <c r="A197" s="60" t="s">
        <v>145</v>
      </c>
      <c r="B197" s="60" t="s">
        <v>834</v>
      </c>
      <c r="C197" s="59">
        <v>0.06</v>
      </c>
      <c r="D197" s="60" t="s">
        <v>39</v>
      </c>
      <c r="E197" s="60" t="s">
        <v>40</v>
      </c>
      <c r="F197" s="60" t="s">
        <v>40</v>
      </c>
      <c r="G197" s="60" t="s">
        <v>210</v>
      </c>
      <c r="H197" s="60" t="s">
        <v>210</v>
      </c>
      <c r="I197">
        <f>--ISNUMBER(IFERROR(SEARCH(Anketa!$E$3,'SDF biotopi'!$A197,1),""))</f>
        <v>0</v>
      </c>
      <c r="J197" t="str">
        <f>IF(I197=1,COUNTIF($I$2:I197,1),"")</f>
        <v/>
      </c>
      <c r="K197" t="str">
        <f>IFERROR(INDEX($B$2:$B$2873,MATCH(ROWS($J$2:J197),$J$2:$J$2873,0)),"")</f>
        <v/>
      </c>
    </row>
    <row r="198" spans="1:11">
      <c r="A198" s="60" t="s">
        <v>145</v>
      </c>
      <c r="B198" s="60" t="s">
        <v>849</v>
      </c>
      <c r="C198" s="59">
        <v>0.16</v>
      </c>
      <c r="D198" s="60" t="s">
        <v>39</v>
      </c>
      <c r="E198" s="60" t="s">
        <v>210</v>
      </c>
      <c r="F198" s="60" t="s">
        <v>41</v>
      </c>
      <c r="G198" s="60" t="s">
        <v>40</v>
      </c>
      <c r="H198" s="60" t="s">
        <v>40</v>
      </c>
      <c r="I198">
        <f>--ISNUMBER(IFERROR(SEARCH(Anketa!$E$3,'SDF biotopi'!$A198,1),""))</f>
        <v>0</v>
      </c>
      <c r="J198" t="str">
        <f>IF(I198=1,COUNTIF($I$2:I198,1),"")</f>
        <v/>
      </c>
      <c r="K198" t="str">
        <f>IFERROR(INDEX($B$2:$B$2873,MATCH(ROWS($J$2:J198),$J$2:$J$2873,0)),"")</f>
        <v/>
      </c>
    </row>
    <row r="199" spans="1:11">
      <c r="A199" s="60" t="s">
        <v>145</v>
      </c>
      <c r="B199" s="60" t="s">
        <v>827</v>
      </c>
      <c r="C199" s="59">
        <v>2.12</v>
      </c>
      <c r="D199" s="60" t="s">
        <v>39</v>
      </c>
      <c r="E199" s="60" t="s">
        <v>40</v>
      </c>
      <c r="F199" s="60" t="s">
        <v>41</v>
      </c>
      <c r="G199" s="60" t="s">
        <v>41</v>
      </c>
      <c r="H199" s="60" t="s">
        <v>210</v>
      </c>
      <c r="I199">
        <f>--ISNUMBER(IFERROR(SEARCH(Anketa!$E$3,'SDF biotopi'!$A199,1),""))</f>
        <v>0</v>
      </c>
      <c r="J199" t="str">
        <f>IF(I199=1,COUNTIF($I$2:I199,1),"")</f>
        <v/>
      </c>
      <c r="K199" t="str">
        <f>IFERROR(INDEX($B$2:$B$2873,MATCH(ROWS($J$2:J199),$J$2:$J$2873,0)),"")</f>
        <v/>
      </c>
    </row>
    <row r="200" spans="1:11">
      <c r="A200" s="60" t="s">
        <v>145</v>
      </c>
      <c r="B200" s="60" t="s">
        <v>809</v>
      </c>
      <c r="C200" s="59">
        <v>126.91</v>
      </c>
      <c r="D200" s="60" t="s">
        <v>39</v>
      </c>
      <c r="E200" s="60" t="s">
        <v>41</v>
      </c>
      <c r="F200" s="60" t="s">
        <v>41</v>
      </c>
      <c r="G200" s="60" t="s">
        <v>210</v>
      </c>
      <c r="H200" s="60" t="s">
        <v>210</v>
      </c>
      <c r="I200">
        <f>--ISNUMBER(IFERROR(SEARCH(Anketa!$E$3,'SDF biotopi'!$A200,1),""))</f>
        <v>0</v>
      </c>
      <c r="J200" t="str">
        <f>IF(I200=1,COUNTIF($I$2:I200,1),"")</f>
        <v/>
      </c>
      <c r="K200" t="str">
        <f>IFERROR(INDEX($B$2:$B$2873,MATCH(ROWS($J$2:J200),$J$2:$J$2873,0)),"")</f>
        <v/>
      </c>
    </row>
    <row r="201" spans="1:11">
      <c r="A201" s="60" t="s">
        <v>145</v>
      </c>
      <c r="B201" s="60" t="s">
        <v>819</v>
      </c>
      <c r="C201" s="59">
        <v>14.34</v>
      </c>
      <c r="D201" s="60" t="s">
        <v>39</v>
      </c>
      <c r="E201" s="60" t="s">
        <v>818</v>
      </c>
      <c r="F201" s="60" t="s">
        <v>40</v>
      </c>
      <c r="G201" s="60" t="s">
        <v>818</v>
      </c>
      <c r="H201" s="60" t="s">
        <v>818</v>
      </c>
      <c r="I201">
        <f>--ISNUMBER(IFERROR(SEARCH(Anketa!$E$3,'SDF biotopi'!$A201,1),""))</f>
        <v>0</v>
      </c>
      <c r="J201" t="str">
        <f>IF(I201=1,COUNTIF($I$2:I201,1),"")</f>
        <v/>
      </c>
      <c r="K201" t="str">
        <f>IFERROR(INDEX($B$2:$B$2873,MATCH(ROWS($J$2:J201),$J$2:$J$2873,0)),"")</f>
        <v/>
      </c>
    </row>
    <row r="202" spans="1:11">
      <c r="A202" s="60" t="s">
        <v>145</v>
      </c>
      <c r="B202" s="60" t="s">
        <v>807</v>
      </c>
      <c r="C202" s="59">
        <v>494.96</v>
      </c>
      <c r="D202" s="60" t="s">
        <v>39</v>
      </c>
      <c r="E202" s="60" t="s">
        <v>41</v>
      </c>
      <c r="F202" s="60" t="s">
        <v>41</v>
      </c>
      <c r="G202" s="60" t="s">
        <v>210</v>
      </c>
      <c r="H202" s="60" t="s">
        <v>210</v>
      </c>
      <c r="I202">
        <f>--ISNUMBER(IFERROR(SEARCH(Anketa!$E$3,'SDF biotopi'!$A202,1),""))</f>
        <v>0</v>
      </c>
      <c r="J202" t="str">
        <f>IF(I202=1,COUNTIF($I$2:I202,1),"")</f>
        <v/>
      </c>
      <c r="K202" t="str">
        <f>IFERROR(INDEX($B$2:$B$2873,MATCH(ROWS($J$2:J202),$J$2:$J$2873,0)),"")</f>
        <v/>
      </c>
    </row>
    <row r="203" spans="1:11">
      <c r="A203" s="60" t="s">
        <v>145</v>
      </c>
      <c r="B203" s="60" t="s">
        <v>854</v>
      </c>
      <c r="C203" s="59">
        <v>17.21</v>
      </c>
      <c r="D203" s="60" t="s">
        <v>39</v>
      </c>
      <c r="E203" s="60" t="s">
        <v>210</v>
      </c>
      <c r="F203" s="60" t="s">
        <v>210</v>
      </c>
      <c r="G203" s="60" t="s">
        <v>210</v>
      </c>
      <c r="H203" s="60" t="s">
        <v>210</v>
      </c>
      <c r="I203">
        <f>--ISNUMBER(IFERROR(SEARCH(Anketa!$E$3,'SDF biotopi'!$A203,1),""))</f>
        <v>0</v>
      </c>
      <c r="J203" t="str">
        <f>IF(I203=1,COUNTIF($I$2:I203,1),"")</f>
        <v/>
      </c>
      <c r="K203" t="str">
        <f>IFERROR(INDEX($B$2:$B$2873,MATCH(ROWS($J$2:J203),$J$2:$J$2873,0)),"")</f>
        <v/>
      </c>
    </row>
    <row r="204" spans="1:11">
      <c r="A204" s="60" t="s">
        <v>145</v>
      </c>
      <c r="B204" s="60" t="s">
        <v>830</v>
      </c>
      <c r="C204" s="59">
        <v>14.18</v>
      </c>
      <c r="D204" s="60" t="s">
        <v>39</v>
      </c>
      <c r="E204" s="60" t="s">
        <v>40</v>
      </c>
      <c r="F204" s="60" t="s">
        <v>40</v>
      </c>
      <c r="G204" s="60" t="s">
        <v>210</v>
      </c>
      <c r="H204" s="60" t="s">
        <v>210</v>
      </c>
      <c r="I204">
        <f>--ISNUMBER(IFERROR(SEARCH(Anketa!$E$3,'SDF biotopi'!$A204,1),""))</f>
        <v>0</v>
      </c>
      <c r="J204" t="str">
        <f>IF(I204=1,COUNTIF($I$2:I204,1),"")</f>
        <v/>
      </c>
      <c r="K204" t="str">
        <f>IFERROR(INDEX($B$2:$B$2873,MATCH(ROWS($J$2:J204),$J$2:$J$2873,0)),"")</f>
        <v/>
      </c>
    </row>
    <row r="205" spans="1:11">
      <c r="A205" s="60" t="s">
        <v>145</v>
      </c>
      <c r="B205" s="60" t="s">
        <v>825</v>
      </c>
      <c r="C205" s="59">
        <v>4.99</v>
      </c>
      <c r="D205" s="60" t="s">
        <v>39</v>
      </c>
      <c r="E205" s="60" t="s">
        <v>818</v>
      </c>
      <c r="F205" s="60" t="s">
        <v>40</v>
      </c>
      <c r="G205" s="60" t="s">
        <v>818</v>
      </c>
      <c r="H205" s="60" t="s">
        <v>818</v>
      </c>
      <c r="I205">
        <f>--ISNUMBER(IFERROR(SEARCH(Anketa!$E$3,'SDF biotopi'!$A205,1),""))</f>
        <v>0</v>
      </c>
      <c r="J205" t="str">
        <f>IF(I205=1,COUNTIF($I$2:I205,1),"")</f>
        <v/>
      </c>
      <c r="K205" t="str">
        <f>IFERROR(INDEX($B$2:$B$2873,MATCH(ROWS($J$2:J205),$J$2:$J$2873,0)),"")</f>
        <v/>
      </c>
    </row>
    <row r="206" spans="1:11">
      <c r="A206" s="60" t="s">
        <v>145</v>
      </c>
      <c r="B206" s="60" t="s">
        <v>814</v>
      </c>
      <c r="C206" s="59">
        <v>1992.28</v>
      </c>
      <c r="D206" s="60" t="s">
        <v>39</v>
      </c>
      <c r="E206" s="60" t="s">
        <v>210</v>
      </c>
      <c r="F206" s="60" t="s">
        <v>40</v>
      </c>
      <c r="G206" s="60" t="s">
        <v>210</v>
      </c>
      <c r="H206" s="60" t="s">
        <v>210</v>
      </c>
      <c r="I206">
        <f>--ISNUMBER(IFERROR(SEARCH(Anketa!$E$3,'SDF biotopi'!$A206,1),""))</f>
        <v>0</v>
      </c>
      <c r="J206" t="str">
        <f>IF(I206=1,COUNTIF($I$2:I206,1),"")</f>
        <v/>
      </c>
      <c r="K206" t="str">
        <f>IFERROR(INDEX($B$2:$B$2873,MATCH(ROWS($J$2:J206),$J$2:$J$2873,0)),"")</f>
        <v/>
      </c>
    </row>
    <row r="207" spans="1:11">
      <c r="A207" s="60" t="s">
        <v>145</v>
      </c>
      <c r="B207" s="60" t="s">
        <v>829</v>
      </c>
      <c r="C207" s="59">
        <v>0.73</v>
      </c>
      <c r="D207" s="60" t="s">
        <v>39</v>
      </c>
      <c r="E207" s="60" t="s">
        <v>818</v>
      </c>
      <c r="F207" s="60" t="s">
        <v>40</v>
      </c>
      <c r="G207" s="60" t="s">
        <v>818</v>
      </c>
      <c r="H207" s="60" t="s">
        <v>818</v>
      </c>
      <c r="I207">
        <f>--ISNUMBER(IFERROR(SEARCH(Anketa!$E$3,'SDF biotopi'!$A207,1),""))</f>
        <v>0</v>
      </c>
      <c r="J207" t="str">
        <f>IF(I207=1,COUNTIF($I$2:I207,1),"")</f>
        <v/>
      </c>
      <c r="K207" t="str">
        <f>IFERROR(INDEX($B$2:$B$2873,MATCH(ROWS($J$2:J207),$J$2:$J$2873,0)),"")</f>
        <v/>
      </c>
    </row>
    <row r="208" spans="1:11">
      <c r="A208" s="60" t="s">
        <v>145</v>
      </c>
      <c r="B208" s="60" t="s">
        <v>857</v>
      </c>
      <c r="C208" s="59">
        <v>1.59</v>
      </c>
      <c r="D208" s="60" t="s">
        <v>39</v>
      </c>
      <c r="E208" s="60" t="s">
        <v>818</v>
      </c>
      <c r="F208" s="60" t="s">
        <v>40</v>
      </c>
      <c r="G208" s="60" t="s">
        <v>818</v>
      </c>
      <c r="H208" s="60" t="s">
        <v>818</v>
      </c>
      <c r="I208">
        <f>--ISNUMBER(IFERROR(SEARCH(Anketa!$E$3,'SDF biotopi'!$A208,1),""))</f>
        <v>0</v>
      </c>
      <c r="J208" t="str">
        <f>IF(I208=1,COUNTIF($I$2:I208,1),"")</f>
        <v/>
      </c>
      <c r="K208" t="str">
        <f>IFERROR(INDEX($B$2:$B$2873,MATCH(ROWS($J$2:J208),$J$2:$J$2873,0)),"")</f>
        <v/>
      </c>
    </row>
    <row r="209" spans="1:11">
      <c r="A209" s="60" t="s">
        <v>145</v>
      </c>
      <c r="B209" s="60" t="s">
        <v>817</v>
      </c>
      <c r="C209" s="59">
        <v>12.05</v>
      </c>
      <c r="D209" s="60" t="s">
        <v>39</v>
      </c>
      <c r="E209" s="60" t="s">
        <v>818</v>
      </c>
      <c r="F209" s="60" t="s">
        <v>40</v>
      </c>
      <c r="G209" s="60" t="s">
        <v>818</v>
      </c>
      <c r="H209" s="60" t="s">
        <v>818</v>
      </c>
      <c r="I209">
        <f>--ISNUMBER(IFERROR(SEARCH(Anketa!$E$3,'SDF biotopi'!$A209,1),""))</f>
        <v>0</v>
      </c>
      <c r="J209" t="str">
        <f>IF(I209=1,COUNTIF($I$2:I209,1),"")</f>
        <v/>
      </c>
      <c r="K209" t="str">
        <f>IFERROR(INDEX($B$2:$B$2873,MATCH(ROWS($J$2:J209),$J$2:$J$2873,0)),"")</f>
        <v/>
      </c>
    </row>
    <row r="210" spans="1:11">
      <c r="A210" s="60" t="s">
        <v>145</v>
      </c>
      <c r="B210" s="60" t="s">
        <v>852</v>
      </c>
      <c r="C210" s="59">
        <v>3.24</v>
      </c>
      <c r="D210" s="60" t="s">
        <v>39</v>
      </c>
      <c r="E210" s="60" t="s">
        <v>41</v>
      </c>
      <c r="F210" s="60" t="s">
        <v>210</v>
      </c>
      <c r="G210" s="60" t="s">
        <v>210</v>
      </c>
      <c r="H210" s="60" t="s">
        <v>210</v>
      </c>
      <c r="I210">
        <f>--ISNUMBER(IFERROR(SEARCH(Anketa!$E$3,'SDF biotopi'!$A210,1),""))</f>
        <v>0</v>
      </c>
      <c r="J210" t="str">
        <f>IF(I210=1,COUNTIF($I$2:I210,1),"")</f>
        <v/>
      </c>
      <c r="K210" t="str">
        <f>IFERROR(INDEX($B$2:$B$2873,MATCH(ROWS($J$2:J210),$J$2:$J$2873,0)),"")</f>
        <v/>
      </c>
    </row>
    <row r="211" spans="1:11">
      <c r="A211" s="60" t="s">
        <v>145</v>
      </c>
      <c r="B211" s="60" t="s">
        <v>848</v>
      </c>
      <c r="C211" s="59">
        <v>82.2</v>
      </c>
      <c r="D211" s="60" t="s">
        <v>39</v>
      </c>
      <c r="E211" s="60" t="s">
        <v>41</v>
      </c>
      <c r="F211" s="60" t="s">
        <v>41</v>
      </c>
      <c r="G211" s="60" t="s">
        <v>41</v>
      </c>
      <c r="H211" s="60" t="s">
        <v>41</v>
      </c>
      <c r="I211">
        <f>--ISNUMBER(IFERROR(SEARCH(Anketa!$E$3,'SDF biotopi'!$A211,1),""))</f>
        <v>0</v>
      </c>
      <c r="J211" t="str">
        <f>IF(I211=1,COUNTIF($I$2:I211,1),"")</f>
        <v/>
      </c>
      <c r="K211" t="str">
        <f>IFERROR(INDEX($B$2:$B$2873,MATCH(ROWS($J$2:J211),$J$2:$J$2873,0)),"")</f>
        <v/>
      </c>
    </row>
    <row r="212" spans="1:11">
      <c r="A212" s="60" t="s">
        <v>145</v>
      </c>
      <c r="B212" s="60" t="s">
        <v>810</v>
      </c>
      <c r="C212" s="59">
        <v>178.48</v>
      </c>
      <c r="D212" s="60" t="s">
        <v>39</v>
      </c>
      <c r="E212" s="60" t="s">
        <v>41</v>
      </c>
      <c r="F212" s="60" t="s">
        <v>40</v>
      </c>
      <c r="G212" s="60" t="s">
        <v>210</v>
      </c>
      <c r="H212" s="60" t="s">
        <v>210</v>
      </c>
      <c r="I212">
        <f>--ISNUMBER(IFERROR(SEARCH(Anketa!$E$3,'SDF biotopi'!$A212,1),""))</f>
        <v>0</v>
      </c>
      <c r="J212" t="str">
        <f>IF(I212=1,COUNTIF($I$2:I212,1),"")</f>
        <v/>
      </c>
      <c r="K212" t="str">
        <f>IFERROR(INDEX($B$2:$B$2873,MATCH(ROWS($J$2:J212),$J$2:$J$2873,0)),"")</f>
        <v/>
      </c>
    </row>
    <row r="213" spans="1:11">
      <c r="A213" s="60" t="s">
        <v>145</v>
      </c>
      <c r="B213" s="60" t="s">
        <v>823</v>
      </c>
      <c r="C213" s="59">
        <v>1.57</v>
      </c>
      <c r="D213" s="60" t="s">
        <v>39</v>
      </c>
      <c r="E213" s="60" t="s">
        <v>818</v>
      </c>
      <c r="F213" s="60" t="s">
        <v>40</v>
      </c>
      <c r="G213" s="60" t="s">
        <v>818</v>
      </c>
      <c r="H213" s="60" t="s">
        <v>818</v>
      </c>
      <c r="I213">
        <f>--ISNUMBER(IFERROR(SEARCH(Anketa!$E$3,'SDF biotopi'!$A213,1),""))</f>
        <v>0</v>
      </c>
      <c r="J213" t="str">
        <f>IF(I213=1,COUNTIF($I$2:I213,1),"")</f>
        <v/>
      </c>
      <c r="K213" t="str">
        <f>IFERROR(INDEX($B$2:$B$2873,MATCH(ROWS($J$2:J213),$J$2:$J$2873,0)),"")</f>
        <v/>
      </c>
    </row>
    <row r="214" spans="1:11">
      <c r="A214" s="60" t="s">
        <v>145</v>
      </c>
      <c r="B214" s="60" t="s">
        <v>853</v>
      </c>
      <c r="C214" s="59">
        <v>5716.51</v>
      </c>
      <c r="D214" s="60" t="s">
        <v>39</v>
      </c>
      <c r="E214" s="60" t="s">
        <v>41</v>
      </c>
      <c r="F214" s="60" t="s">
        <v>41</v>
      </c>
      <c r="G214" s="60" t="s">
        <v>210</v>
      </c>
      <c r="H214" s="60" t="s">
        <v>210</v>
      </c>
      <c r="I214">
        <f>--ISNUMBER(IFERROR(SEARCH(Anketa!$E$3,'SDF biotopi'!$A214,1),""))</f>
        <v>0</v>
      </c>
      <c r="J214" t="str">
        <f>IF(I214=1,COUNTIF($I$2:I214,1),"")</f>
        <v/>
      </c>
      <c r="K214" t="str">
        <f>IFERROR(INDEX($B$2:$B$2873,MATCH(ROWS($J$2:J214),$J$2:$J$2873,0)),"")</f>
        <v/>
      </c>
    </row>
    <row r="215" spans="1:11">
      <c r="A215" s="60" t="s">
        <v>145</v>
      </c>
      <c r="B215" s="60" t="s">
        <v>846</v>
      </c>
      <c r="C215" s="59">
        <v>120.69</v>
      </c>
      <c r="D215" s="60" t="s">
        <v>39</v>
      </c>
      <c r="E215" s="60" t="s">
        <v>818</v>
      </c>
      <c r="F215" s="60" t="s">
        <v>40</v>
      </c>
      <c r="G215" s="60" t="s">
        <v>818</v>
      </c>
      <c r="H215" s="60" t="s">
        <v>818</v>
      </c>
      <c r="I215">
        <f>--ISNUMBER(IFERROR(SEARCH(Anketa!$E$3,'SDF biotopi'!$A215,1),""))</f>
        <v>0</v>
      </c>
      <c r="J215" t="str">
        <f>IF(I215=1,COUNTIF($I$2:I215,1),"")</f>
        <v/>
      </c>
      <c r="K215" t="str">
        <f>IFERROR(INDEX($B$2:$B$2873,MATCH(ROWS($J$2:J215),$J$2:$J$2873,0)),"")</f>
        <v/>
      </c>
    </row>
    <row r="216" spans="1:11">
      <c r="A216" s="60" t="s">
        <v>145</v>
      </c>
      <c r="B216" s="60" t="s">
        <v>815</v>
      </c>
      <c r="C216" s="59">
        <v>80.39</v>
      </c>
      <c r="D216" s="60" t="s">
        <v>39</v>
      </c>
      <c r="E216" s="60" t="s">
        <v>40</v>
      </c>
      <c r="F216" s="60" t="s">
        <v>41</v>
      </c>
      <c r="G216" s="60" t="s">
        <v>41</v>
      </c>
      <c r="H216" s="60" t="s">
        <v>210</v>
      </c>
      <c r="I216">
        <f>--ISNUMBER(IFERROR(SEARCH(Anketa!$E$3,'SDF biotopi'!$A216,1),""))</f>
        <v>0</v>
      </c>
      <c r="J216" t="str">
        <f>IF(I216=1,COUNTIF($I$2:I216,1),"")</f>
        <v/>
      </c>
      <c r="K216" t="str">
        <f>IFERROR(INDEX($B$2:$B$2873,MATCH(ROWS($J$2:J216),$J$2:$J$2873,0)),"")</f>
        <v/>
      </c>
    </row>
    <row r="217" spans="1:11">
      <c r="A217" s="60" t="s">
        <v>145</v>
      </c>
      <c r="B217" s="60" t="s">
        <v>845</v>
      </c>
      <c r="C217" s="59">
        <v>5.31</v>
      </c>
      <c r="D217" s="60" t="s">
        <v>39</v>
      </c>
      <c r="E217" s="60" t="s">
        <v>41</v>
      </c>
      <c r="F217" s="60" t="s">
        <v>40</v>
      </c>
      <c r="G217" s="60" t="s">
        <v>41</v>
      </c>
      <c r="H217" s="60" t="s">
        <v>40</v>
      </c>
      <c r="I217">
        <f>--ISNUMBER(IFERROR(SEARCH(Anketa!$E$3,'SDF biotopi'!$A217,1),""))</f>
        <v>0</v>
      </c>
      <c r="J217" t="str">
        <f>IF(I217=1,COUNTIF($I$2:I217,1),"")</f>
        <v/>
      </c>
      <c r="K217" t="str">
        <f>IFERROR(INDEX($B$2:$B$2873,MATCH(ROWS($J$2:J217),$J$2:$J$2873,0)),"")</f>
        <v/>
      </c>
    </row>
    <row r="218" spans="1:11">
      <c r="A218" s="60" t="s">
        <v>145</v>
      </c>
      <c r="B218" s="60" t="s">
        <v>813</v>
      </c>
      <c r="C218" s="59">
        <v>0.9</v>
      </c>
      <c r="D218" s="60" t="s">
        <v>39</v>
      </c>
      <c r="E218" s="60" t="s">
        <v>210</v>
      </c>
      <c r="F218" s="60" t="s">
        <v>40</v>
      </c>
      <c r="G218" s="60" t="s">
        <v>210</v>
      </c>
      <c r="H218" s="60" t="s">
        <v>210</v>
      </c>
      <c r="I218">
        <f>--ISNUMBER(IFERROR(SEARCH(Anketa!$E$3,'SDF biotopi'!$A218,1),""))</f>
        <v>0</v>
      </c>
      <c r="J218" t="str">
        <f>IF(I218=1,COUNTIF($I$2:I218,1),"")</f>
        <v/>
      </c>
      <c r="K218" t="str">
        <f>IFERROR(INDEX($B$2:$B$2873,MATCH(ROWS($J$2:J218),$J$2:$J$2873,0)),"")</f>
        <v/>
      </c>
    </row>
    <row r="219" spans="1:11">
      <c r="A219" s="60" t="s">
        <v>145</v>
      </c>
      <c r="B219" s="60" t="s">
        <v>802</v>
      </c>
      <c r="C219" s="59">
        <v>772.38</v>
      </c>
      <c r="D219" s="60" t="s">
        <v>39</v>
      </c>
      <c r="E219" s="60" t="s">
        <v>41</v>
      </c>
      <c r="F219" s="60" t="s">
        <v>41</v>
      </c>
      <c r="G219" s="60" t="s">
        <v>210</v>
      </c>
      <c r="H219" s="60" t="s">
        <v>210</v>
      </c>
      <c r="I219">
        <f>--ISNUMBER(IFERROR(SEARCH(Anketa!$E$3,'SDF biotopi'!$A219,1),""))</f>
        <v>0</v>
      </c>
      <c r="J219" t="str">
        <f>IF(I219=1,COUNTIF($I$2:I219,1),"")</f>
        <v/>
      </c>
      <c r="K219" t="str">
        <f>IFERROR(INDEX($B$2:$B$2873,MATCH(ROWS($J$2:J219),$J$2:$J$2873,0)),"")</f>
        <v/>
      </c>
    </row>
    <row r="220" spans="1:11">
      <c r="A220" s="60" t="s">
        <v>145</v>
      </c>
      <c r="B220" s="60" t="s">
        <v>850</v>
      </c>
      <c r="C220" s="59">
        <v>1.1299999999999999</v>
      </c>
      <c r="D220" s="60" t="s">
        <v>39</v>
      </c>
      <c r="E220" s="60" t="s">
        <v>41</v>
      </c>
      <c r="F220" s="60" t="s">
        <v>40</v>
      </c>
      <c r="G220" s="60" t="s">
        <v>41</v>
      </c>
      <c r="H220" s="60" t="s">
        <v>41</v>
      </c>
      <c r="I220">
        <f>--ISNUMBER(IFERROR(SEARCH(Anketa!$E$3,'SDF biotopi'!$A220,1),""))</f>
        <v>0</v>
      </c>
      <c r="J220" t="str">
        <f>IF(I220=1,COUNTIF($I$2:I220,1),"")</f>
        <v/>
      </c>
      <c r="K220" t="str">
        <f>IFERROR(INDEX($B$2:$B$2873,MATCH(ROWS($J$2:J220),$J$2:$J$2873,0)),"")</f>
        <v/>
      </c>
    </row>
    <row r="221" spans="1:11">
      <c r="A221" s="60" t="s">
        <v>147</v>
      </c>
      <c r="B221" s="60" t="s">
        <v>817</v>
      </c>
      <c r="C221" s="59">
        <v>3.61</v>
      </c>
      <c r="D221" s="60" t="s">
        <v>39</v>
      </c>
      <c r="E221" s="60" t="s">
        <v>50</v>
      </c>
      <c r="F221" s="60" t="s">
        <v>818</v>
      </c>
      <c r="G221" s="60" t="s">
        <v>818</v>
      </c>
      <c r="H221" s="60" t="s">
        <v>818</v>
      </c>
      <c r="I221">
        <f>--ISNUMBER(IFERROR(SEARCH(Anketa!$E$3,'SDF biotopi'!$A221,1),""))</f>
        <v>0</v>
      </c>
      <c r="J221" t="str">
        <f>IF(I221=1,COUNTIF($I$2:I221,1),"")</f>
        <v/>
      </c>
      <c r="K221" t="str">
        <f>IFERROR(INDEX($B$2:$B$2873,MATCH(ROWS($J$2:J221),$J$2:$J$2873,0)),"")</f>
        <v/>
      </c>
    </row>
    <row r="222" spans="1:11">
      <c r="A222" s="60" t="s">
        <v>147</v>
      </c>
      <c r="B222" s="60" t="s">
        <v>840</v>
      </c>
      <c r="C222" s="59">
        <v>0.2</v>
      </c>
      <c r="D222" s="60" t="s">
        <v>39</v>
      </c>
      <c r="E222" s="60" t="s">
        <v>40</v>
      </c>
      <c r="F222" s="60" t="s">
        <v>40</v>
      </c>
      <c r="G222" s="60" t="s">
        <v>41</v>
      </c>
      <c r="H222" s="60" t="s">
        <v>40</v>
      </c>
      <c r="I222">
        <f>--ISNUMBER(IFERROR(SEARCH(Anketa!$E$3,'SDF biotopi'!$A222,1),""))</f>
        <v>0</v>
      </c>
      <c r="J222" t="str">
        <f>IF(I222=1,COUNTIF($I$2:I222,1),"")</f>
        <v/>
      </c>
      <c r="K222" t="str">
        <f>IFERROR(INDEX($B$2:$B$2873,MATCH(ROWS($J$2:J222),$J$2:$J$2873,0)),"")</f>
        <v/>
      </c>
    </row>
    <row r="223" spans="1:11">
      <c r="A223" s="60" t="s">
        <v>147</v>
      </c>
      <c r="B223" s="60" t="s">
        <v>809</v>
      </c>
      <c r="C223" s="59">
        <v>128.62</v>
      </c>
      <c r="D223" s="60" t="s">
        <v>39</v>
      </c>
      <c r="E223" s="60" t="s">
        <v>41</v>
      </c>
      <c r="F223" s="60" t="s">
        <v>41</v>
      </c>
      <c r="G223" s="60" t="s">
        <v>41</v>
      </c>
      <c r="H223" s="60" t="s">
        <v>41</v>
      </c>
      <c r="I223">
        <f>--ISNUMBER(IFERROR(SEARCH(Anketa!$E$3,'SDF biotopi'!$A223,1),""))</f>
        <v>0</v>
      </c>
      <c r="J223" t="str">
        <f>IF(I223=1,COUNTIF($I$2:I223,1),"")</f>
        <v/>
      </c>
      <c r="K223" t="str">
        <f>IFERROR(INDEX($B$2:$B$2873,MATCH(ROWS($J$2:J223),$J$2:$J$2873,0)),"")</f>
        <v/>
      </c>
    </row>
    <row r="224" spans="1:11">
      <c r="A224" s="60" t="s">
        <v>147</v>
      </c>
      <c r="B224" s="60" t="s">
        <v>813</v>
      </c>
      <c r="C224" s="59">
        <v>0.22</v>
      </c>
      <c r="D224" s="60" t="s">
        <v>39</v>
      </c>
      <c r="E224" s="60" t="s">
        <v>818</v>
      </c>
      <c r="F224" s="60" t="s">
        <v>40</v>
      </c>
      <c r="G224" s="60" t="s">
        <v>818</v>
      </c>
      <c r="H224" s="60" t="s">
        <v>818</v>
      </c>
      <c r="I224">
        <f>--ISNUMBER(IFERROR(SEARCH(Anketa!$E$3,'SDF biotopi'!$A224,1),""))</f>
        <v>0</v>
      </c>
      <c r="J224" t="str">
        <f>IF(I224=1,COUNTIF($I$2:I224,1),"")</f>
        <v/>
      </c>
      <c r="K224" t="str">
        <f>IFERROR(INDEX($B$2:$B$2873,MATCH(ROWS($J$2:J224),$J$2:$J$2873,0)),"")</f>
        <v/>
      </c>
    </row>
    <row r="225" spans="1:11">
      <c r="A225" s="60" t="s">
        <v>147</v>
      </c>
      <c r="B225" s="60" t="s">
        <v>815</v>
      </c>
      <c r="C225" s="59">
        <v>10.1</v>
      </c>
      <c r="D225" s="60" t="s">
        <v>39</v>
      </c>
      <c r="E225" s="60" t="s">
        <v>818</v>
      </c>
      <c r="F225" s="60" t="s">
        <v>40</v>
      </c>
      <c r="G225" s="60" t="s">
        <v>818</v>
      </c>
      <c r="H225" s="60" t="s">
        <v>818</v>
      </c>
      <c r="I225">
        <f>--ISNUMBER(IFERROR(SEARCH(Anketa!$E$3,'SDF biotopi'!$A225,1),""))</f>
        <v>0</v>
      </c>
      <c r="J225" t="str">
        <f>IF(I225=1,COUNTIF($I$2:I225,1),"")</f>
        <v/>
      </c>
      <c r="K225" t="str">
        <f>IFERROR(INDEX($B$2:$B$2873,MATCH(ROWS($J$2:J225),$J$2:$J$2873,0)),"")</f>
        <v/>
      </c>
    </row>
    <row r="226" spans="1:11">
      <c r="A226" s="60" t="s">
        <v>147</v>
      </c>
      <c r="B226" s="60" t="s">
        <v>834</v>
      </c>
      <c r="C226" s="59">
        <v>0.22</v>
      </c>
      <c r="D226" s="60" t="s">
        <v>39</v>
      </c>
      <c r="E226" s="60" t="s">
        <v>40</v>
      </c>
      <c r="F226" s="60" t="s">
        <v>40</v>
      </c>
      <c r="G226" s="60" t="s">
        <v>210</v>
      </c>
      <c r="H226" s="60" t="s">
        <v>210</v>
      </c>
      <c r="I226">
        <f>--ISNUMBER(IFERROR(SEARCH(Anketa!$E$3,'SDF biotopi'!$A226,1),""))</f>
        <v>0</v>
      </c>
      <c r="J226" t="str">
        <f>IF(I226=1,COUNTIF($I$2:I226,1),"")</f>
        <v/>
      </c>
      <c r="K226" t="str">
        <f>IFERROR(INDEX($B$2:$B$2873,MATCH(ROWS($J$2:J226),$J$2:$J$2873,0)),"")</f>
        <v/>
      </c>
    </row>
    <row r="227" spans="1:11">
      <c r="A227" s="60" t="s">
        <v>147</v>
      </c>
      <c r="B227" s="60" t="s">
        <v>839</v>
      </c>
      <c r="C227" s="59">
        <v>0.2</v>
      </c>
      <c r="D227" s="60" t="s">
        <v>39</v>
      </c>
      <c r="E227" s="60" t="s">
        <v>40</v>
      </c>
      <c r="F227" s="60" t="s">
        <v>41</v>
      </c>
      <c r="G227" s="60" t="s">
        <v>41</v>
      </c>
      <c r="H227" s="60" t="s">
        <v>210</v>
      </c>
      <c r="I227">
        <f>--ISNUMBER(IFERROR(SEARCH(Anketa!$E$3,'SDF biotopi'!$A227,1),""))</f>
        <v>0</v>
      </c>
      <c r="J227" t="str">
        <f>IF(I227=1,COUNTIF($I$2:I227,1),"")</f>
        <v/>
      </c>
      <c r="K227" t="str">
        <f>IFERROR(INDEX($B$2:$B$2873,MATCH(ROWS($J$2:J227),$J$2:$J$2873,0)),"")</f>
        <v/>
      </c>
    </row>
    <row r="228" spans="1:11">
      <c r="A228" s="60" t="s">
        <v>147</v>
      </c>
      <c r="B228" s="60" t="s">
        <v>835</v>
      </c>
      <c r="C228" s="59">
        <v>23.97</v>
      </c>
      <c r="D228" s="60" t="s">
        <v>39</v>
      </c>
      <c r="E228" s="60" t="s">
        <v>40</v>
      </c>
      <c r="F228" s="60" t="s">
        <v>41</v>
      </c>
      <c r="G228" s="60" t="s">
        <v>41</v>
      </c>
      <c r="H228" s="60" t="s">
        <v>40</v>
      </c>
      <c r="I228">
        <f>--ISNUMBER(IFERROR(SEARCH(Anketa!$E$3,'SDF biotopi'!$A228,1),""))</f>
        <v>0</v>
      </c>
      <c r="J228" t="str">
        <f>IF(I228=1,COUNTIF($I$2:I228,1),"")</f>
        <v/>
      </c>
      <c r="K228" t="str">
        <f>IFERROR(INDEX($B$2:$B$2873,MATCH(ROWS($J$2:J228),$J$2:$J$2873,0)),"")</f>
        <v/>
      </c>
    </row>
    <row r="229" spans="1:11">
      <c r="A229" s="60" t="s">
        <v>147</v>
      </c>
      <c r="B229" s="60" t="s">
        <v>841</v>
      </c>
      <c r="C229" s="59">
        <v>0</v>
      </c>
      <c r="D229" s="60" t="s">
        <v>39</v>
      </c>
      <c r="E229" s="60" t="s">
        <v>41</v>
      </c>
      <c r="F229" s="60" t="s">
        <v>40</v>
      </c>
      <c r="G229" s="60" t="s">
        <v>210</v>
      </c>
      <c r="H229" s="60" t="s">
        <v>41</v>
      </c>
      <c r="I229">
        <f>--ISNUMBER(IFERROR(SEARCH(Anketa!$E$3,'SDF biotopi'!$A229,1),""))</f>
        <v>0</v>
      </c>
      <c r="J229" t="str">
        <f>IF(I229=1,COUNTIF($I$2:I229,1),"")</f>
        <v/>
      </c>
      <c r="K229" t="str">
        <f>IFERROR(INDEX($B$2:$B$2873,MATCH(ROWS($J$2:J229),$J$2:$J$2873,0)),"")</f>
        <v/>
      </c>
    </row>
    <row r="230" spans="1:11">
      <c r="A230" s="60" t="s">
        <v>147</v>
      </c>
      <c r="B230" s="60" t="s">
        <v>820</v>
      </c>
      <c r="C230" s="59">
        <v>1.65</v>
      </c>
      <c r="D230" s="60" t="s">
        <v>39</v>
      </c>
      <c r="E230" s="60" t="s">
        <v>41</v>
      </c>
      <c r="F230" s="60" t="s">
        <v>40</v>
      </c>
      <c r="G230" s="60" t="s">
        <v>41</v>
      </c>
      <c r="H230" s="60" t="s">
        <v>41</v>
      </c>
      <c r="I230">
        <f>--ISNUMBER(IFERROR(SEARCH(Anketa!$E$3,'SDF biotopi'!$A230,1),""))</f>
        <v>0</v>
      </c>
      <c r="J230" t="str">
        <f>IF(I230=1,COUNTIF($I$2:I230,1),"")</f>
        <v/>
      </c>
      <c r="K230" t="str">
        <f>IFERROR(INDEX($B$2:$B$2873,MATCH(ROWS($J$2:J230),$J$2:$J$2873,0)),"")</f>
        <v/>
      </c>
    </row>
    <row r="231" spans="1:11">
      <c r="A231" s="60" t="s">
        <v>147</v>
      </c>
      <c r="B231" s="60" t="s">
        <v>821</v>
      </c>
      <c r="C231" s="59">
        <v>1.22</v>
      </c>
      <c r="D231" s="60" t="s">
        <v>39</v>
      </c>
      <c r="E231" s="60" t="s">
        <v>40</v>
      </c>
      <c r="F231" s="60" t="s">
        <v>40</v>
      </c>
      <c r="G231" s="60" t="s">
        <v>41</v>
      </c>
      <c r="H231" s="60" t="s">
        <v>41</v>
      </c>
      <c r="I231">
        <f>--ISNUMBER(IFERROR(SEARCH(Anketa!$E$3,'SDF biotopi'!$A231,1),""))</f>
        <v>0</v>
      </c>
      <c r="J231" t="str">
        <f>IF(I231=1,COUNTIF($I$2:I231,1),"")</f>
        <v/>
      </c>
      <c r="K231" t="str">
        <f>IFERROR(INDEX($B$2:$B$2873,MATCH(ROWS($J$2:J231),$J$2:$J$2873,0)),"")</f>
        <v/>
      </c>
    </row>
    <row r="232" spans="1:11">
      <c r="A232" s="60" t="s">
        <v>150</v>
      </c>
      <c r="B232" s="60" t="s">
        <v>816</v>
      </c>
      <c r="C232" s="59">
        <v>24.88</v>
      </c>
      <c r="D232" s="60" t="s">
        <v>39</v>
      </c>
      <c r="E232" s="60" t="s">
        <v>41</v>
      </c>
      <c r="F232" s="60" t="s">
        <v>40</v>
      </c>
      <c r="G232" s="60" t="s">
        <v>41</v>
      </c>
      <c r="H232" s="60" t="s">
        <v>41</v>
      </c>
      <c r="I232">
        <f>--ISNUMBER(IFERROR(SEARCH(Anketa!$E$3,'SDF biotopi'!$A232,1),""))</f>
        <v>0</v>
      </c>
      <c r="J232" t="str">
        <f>IF(I232=1,COUNTIF($I$2:I232,1),"")</f>
        <v/>
      </c>
      <c r="K232" t="str">
        <f>IFERROR(INDEX($B$2:$B$2873,MATCH(ROWS($J$2:J232),$J$2:$J$2873,0)),"")</f>
        <v/>
      </c>
    </row>
    <row r="233" spans="1:11">
      <c r="A233" s="60" t="s">
        <v>150</v>
      </c>
      <c r="B233" s="60" t="s">
        <v>807</v>
      </c>
      <c r="C233" s="59">
        <v>255.97</v>
      </c>
      <c r="D233" s="60" t="s">
        <v>39</v>
      </c>
      <c r="E233" s="60" t="s">
        <v>40</v>
      </c>
      <c r="F233" s="60" t="s">
        <v>40</v>
      </c>
      <c r="G233" s="60" t="s">
        <v>40</v>
      </c>
      <c r="H233" s="60" t="s">
        <v>40</v>
      </c>
      <c r="I233">
        <f>--ISNUMBER(IFERROR(SEARCH(Anketa!$E$3,'SDF biotopi'!$A233,1),""))</f>
        <v>0</v>
      </c>
      <c r="J233" t="str">
        <f>IF(I233=1,COUNTIF($I$2:I233,1),"")</f>
        <v/>
      </c>
      <c r="K233" t="str">
        <f>IFERROR(INDEX($B$2:$B$2873,MATCH(ROWS($J$2:J233),$J$2:$J$2873,0)),"")</f>
        <v/>
      </c>
    </row>
    <row r="234" spans="1:11">
      <c r="A234" s="60" t="s">
        <v>150</v>
      </c>
      <c r="B234" s="60" t="s">
        <v>802</v>
      </c>
      <c r="C234" s="59">
        <v>190.43</v>
      </c>
      <c r="D234" s="60" t="s">
        <v>39</v>
      </c>
      <c r="E234" s="60" t="s">
        <v>41</v>
      </c>
      <c r="F234" s="60" t="s">
        <v>41</v>
      </c>
      <c r="G234" s="60" t="s">
        <v>41</v>
      </c>
      <c r="H234" s="60" t="s">
        <v>41</v>
      </c>
      <c r="I234">
        <f>--ISNUMBER(IFERROR(SEARCH(Anketa!$E$3,'SDF biotopi'!$A234,1),""))</f>
        <v>0</v>
      </c>
      <c r="J234" t="str">
        <f>IF(I234=1,COUNTIF($I$2:I234,1),"")</f>
        <v/>
      </c>
      <c r="K234" t="str">
        <f>IFERROR(INDEX($B$2:$B$2873,MATCH(ROWS($J$2:J234),$J$2:$J$2873,0)),"")</f>
        <v/>
      </c>
    </row>
    <row r="235" spans="1:11">
      <c r="A235" s="60" t="s">
        <v>150</v>
      </c>
      <c r="B235" s="60" t="s">
        <v>814</v>
      </c>
      <c r="C235" s="59">
        <v>2.6</v>
      </c>
      <c r="D235" s="60" t="s">
        <v>39</v>
      </c>
      <c r="E235" s="60" t="s">
        <v>40</v>
      </c>
      <c r="F235" s="60" t="s">
        <v>40</v>
      </c>
      <c r="G235" s="60" t="s">
        <v>41</v>
      </c>
      <c r="H235" s="60" t="s">
        <v>41</v>
      </c>
      <c r="I235">
        <f>--ISNUMBER(IFERROR(SEARCH(Anketa!$E$3,'SDF biotopi'!$A235,1),""))</f>
        <v>0</v>
      </c>
      <c r="J235" t="str">
        <f>IF(I235=1,COUNTIF($I$2:I235,1),"")</f>
        <v/>
      </c>
      <c r="K235" t="str">
        <f>IFERROR(INDEX($B$2:$B$2873,MATCH(ROWS($J$2:J235),$J$2:$J$2873,0)),"")</f>
        <v/>
      </c>
    </row>
    <row r="236" spans="1:11">
      <c r="A236" s="60" t="s">
        <v>150</v>
      </c>
      <c r="B236" s="60" t="s">
        <v>825</v>
      </c>
      <c r="C236" s="59">
        <v>0</v>
      </c>
      <c r="D236" s="60" t="s">
        <v>39</v>
      </c>
      <c r="E236" s="60" t="s">
        <v>818</v>
      </c>
      <c r="F236" s="60" t="s">
        <v>40</v>
      </c>
      <c r="G236" s="60" t="s">
        <v>818</v>
      </c>
      <c r="H236" s="60" t="s">
        <v>818</v>
      </c>
      <c r="I236">
        <f>--ISNUMBER(IFERROR(SEARCH(Anketa!$E$3,'SDF biotopi'!$A236,1),""))</f>
        <v>0</v>
      </c>
      <c r="J236" t="str">
        <f>IF(I236=1,COUNTIF($I$2:I236,1),"")</f>
        <v/>
      </c>
      <c r="K236" t="str">
        <f>IFERROR(INDEX($B$2:$B$2873,MATCH(ROWS($J$2:J236),$J$2:$J$2873,0)),"")</f>
        <v/>
      </c>
    </row>
    <row r="237" spans="1:11">
      <c r="A237" s="60" t="s">
        <v>150</v>
      </c>
      <c r="B237" s="60" t="s">
        <v>840</v>
      </c>
      <c r="C237" s="59">
        <v>0.88</v>
      </c>
      <c r="D237" s="60" t="s">
        <v>39</v>
      </c>
      <c r="E237" s="60" t="s">
        <v>40</v>
      </c>
      <c r="F237" s="60" t="s">
        <v>40</v>
      </c>
      <c r="G237" s="60" t="s">
        <v>40</v>
      </c>
      <c r="H237" s="60" t="s">
        <v>40</v>
      </c>
      <c r="I237">
        <f>--ISNUMBER(IFERROR(SEARCH(Anketa!$E$3,'SDF biotopi'!$A237,1),""))</f>
        <v>0</v>
      </c>
      <c r="J237" t="str">
        <f>IF(I237=1,COUNTIF($I$2:I237,1),"")</f>
        <v/>
      </c>
      <c r="K237" t="str">
        <f>IFERROR(INDEX($B$2:$B$2873,MATCH(ROWS($J$2:J237),$J$2:$J$2873,0)),"")</f>
        <v/>
      </c>
    </row>
    <row r="238" spans="1:11">
      <c r="A238" s="60" t="s">
        <v>150</v>
      </c>
      <c r="B238" s="60" t="s">
        <v>803</v>
      </c>
      <c r="C238" s="59">
        <v>2.16</v>
      </c>
      <c r="D238" s="60" t="s">
        <v>39</v>
      </c>
      <c r="E238" s="60" t="s">
        <v>40</v>
      </c>
      <c r="F238" s="60" t="s">
        <v>40</v>
      </c>
      <c r="G238" s="60" t="s">
        <v>40</v>
      </c>
      <c r="H238" s="60" t="s">
        <v>40</v>
      </c>
      <c r="I238">
        <f>--ISNUMBER(IFERROR(SEARCH(Anketa!$E$3,'SDF biotopi'!$A238,1),""))</f>
        <v>0</v>
      </c>
      <c r="J238" t="str">
        <f>IF(I238=1,COUNTIF($I$2:I238,1),"")</f>
        <v/>
      </c>
      <c r="K238" t="str">
        <f>IFERROR(INDEX($B$2:$B$2873,MATCH(ROWS($J$2:J238),$J$2:$J$2873,0)),"")</f>
        <v/>
      </c>
    </row>
    <row r="239" spans="1:11">
      <c r="A239" s="60" t="s">
        <v>150</v>
      </c>
      <c r="B239" s="60" t="s">
        <v>804</v>
      </c>
      <c r="C239" s="59">
        <v>0</v>
      </c>
      <c r="D239" s="60" t="s">
        <v>39</v>
      </c>
      <c r="E239" s="60" t="s">
        <v>40</v>
      </c>
      <c r="F239" s="60" t="s">
        <v>40</v>
      </c>
      <c r="G239" s="60" t="s">
        <v>210</v>
      </c>
      <c r="H239" s="60" t="s">
        <v>210</v>
      </c>
      <c r="I239">
        <f>--ISNUMBER(IFERROR(SEARCH(Anketa!$E$3,'SDF biotopi'!$A239,1),""))</f>
        <v>0</v>
      </c>
      <c r="J239" t="str">
        <f>IF(I239=1,COUNTIF($I$2:I239,1),"")</f>
        <v/>
      </c>
      <c r="K239" t="str">
        <f>IFERROR(INDEX($B$2:$B$2873,MATCH(ROWS($J$2:J239),$J$2:$J$2873,0)),"")</f>
        <v/>
      </c>
    </row>
    <row r="240" spans="1:11">
      <c r="A240" s="60" t="s">
        <v>150</v>
      </c>
      <c r="B240" s="60" t="s">
        <v>806</v>
      </c>
      <c r="C240" s="59">
        <v>645.66</v>
      </c>
      <c r="D240" s="60" t="s">
        <v>39</v>
      </c>
      <c r="E240" s="60" t="s">
        <v>210</v>
      </c>
      <c r="F240" s="60" t="s">
        <v>41</v>
      </c>
      <c r="G240" s="60" t="s">
        <v>210</v>
      </c>
      <c r="H240" s="60" t="s">
        <v>210</v>
      </c>
      <c r="I240">
        <f>--ISNUMBER(IFERROR(SEARCH(Anketa!$E$3,'SDF biotopi'!$A240,1),""))</f>
        <v>0</v>
      </c>
      <c r="J240" t="str">
        <f>IF(I240=1,COUNTIF($I$2:I240,1),"")</f>
        <v/>
      </c>
      <c r="K240" t="str">
        <f>IFERROR(INDEX($B$2:$B$2873,MATCH(ROWS($J$2:J240),$J$2:$J$2873,0)),"")</f>
        <v/>
      </c>
    </row>
    <row r="241" spans="1:11">
      <c r="A241" s="60" t="s">
        <v>150</v>
      </c>
      <c r="B241" s="60" t="s">
        <v>812</v>
      </c>
      <c r="C241" s="59">
        <v>38.229999999999997</v>
      </c>
      <c r="D241" s="60" t="s">
        <v>39</v>
      </c>
      <c r="E241" s="60" t="s">
        <v>40</v>
      </c>
      <c r="F241" s="60" t="s">
        <v>40</v>
      </c>
      <c r="G241" s="60" t="s">
        <v>40</v>
      </c>
      <c r="H241" s="60" t="s">
        <v>40</v>
      </c>
      <c r="I241">
        <f>--ISNUMBER(IFERROR(SEARCH(Anketa!$E$3,'SDF biotopi'!$A241,1),""))</f>
        <v>0</v>
      </c>
      <c r="J241" t="str">
        <f>IF(I241=1,COUNTIF($I$2:I241,1),"")</f>
        <v/>
      </c>
      <c r="K241" t="str">
        <f>IFERROR(INDEX($B$2:$B$2873,MATCH(ROWS($J$2:J241),$J$2:$J$2873,0)),"")</f>
        <v/>
      </c>
    </row>
    <row r="242" spans="1:11">
      <c r="A242" s="60" t="s">
        <v>150</v>
      </c>
      <c r="B242" s="60" t="s">
        <v>835</v>
      </c>
      <c r="C242" s="59">
        <v>4.6900000000000004</v>
      </c>
      <c r="D242" s="60" t="s">
        <v>39</v>
      </c>
      <c r="E242" s="60" t="s">
        <v>40</v>
      </c>
      <c r="F242" s="60" t="s">
        <v>40</v>
      </c>
      <c r="G242" s="60" t="s">
        <v>40</v>
      </c>
      <c r="H242" s="60" t="s">
        <v>40</v>
      </c>
      <c r="I242">
        <f>--ISNUMBER(IFERROR(SEARCH(Anketa!$E$3,'SDF biotopi'!$A242,1),""))</f>
        <v>0</v>
      </c>
      <c r="J242" t="str">
        <f>IF(I242=1,COUNTIF($I$2:I242,1),"")</f>
        <v/>
      </c>
      <c r="K242" t="str">
        <f>IFERROR(INDEX($B$2:$B$2873,MATCH(ROWS($J$2:J242),$J$2:$J$2873,0)),"")</f>
        <v/>
      </c>
    </row>
    <row r="243" spans="1:11">
      <c r="A243" s="60" t="s">
        <v>150</v>
      </c>
      <c r="B243" s="60" t="s">
        <v>823</v>
      </c>
      <c r="C243" s="59">
        <v>360.98</v>
      </c>
      <c r="D243" s="60" t="s">
        <v>39</v>
      </c>
      <c r="E243" s="60" t="s">
        <v>210</v>
      </c>
      <c r="F243" s="60" t="s">
        <v>40</v>
      </c>
      <c r="G243" s="60" t="s">
        <v>41</v>
      </c>
      <c r="H243" s="60" t="s">
        <v>41</v>
      </c>
      <c r="I243">
        <f>--ISNUMBER(IFERROR(SEARCH(Anketa!$E$3,'SDF biotopi'!$A243,1),""))</f>
        <v>0</v>
      </c>
      <c r="J243" t="str">
        <f>IF(I243=1,COUNTIF($I$2:I243,1),"")</f>
        <v/>
      </c>
      <c r="K243" t="str">
        <f>IFERROR(INDEX($B$2:$B$2873,MATCH(ROWS($J$2:J243),$J$2:$J$2873,0)),"")</f>
        <v/>
      </c>
    </row>
    <row r="244" spans="1:11">
      <c r="A244" s="60" t="s">
        <v>150</v>
      </c>
      <c r="B244" s="60" t="s">
        <v>811</v>
      </c>
      <c r="C244" s="59">
        <v>9.56</v>
      </c>
      <c r="D244" s="60" t="s">
        <v>39</v>
      </c>
      <c r="E244" s="60" t="s">
        <v>40</v>
      </c>
      <c r="F244" s="60" t="s">
        <v>40</v>
      </c>
      <c r="G244" s="60" t="s">
        <v>40</v>
      </c>
      <c r="H244" s="60" t="s">
        <v>40</v>
      </c>
      <c r="I244">
        <f>--ISNUMBER(IFERROR(SEARCH(Anketa!$E$3,'SDF biotopi'!$A244,1),""))</f>
        <v>0</v>
      </c>
      <c r="J244" t="str">
        <f>IF(I244=1,COUNTIF($I$2:I244,1),"")</f>
        <v/>
      </c>
      <c r="K244" t="str">
        <f>IFERROR(INDEX($B$2:$B$2873,MATCH(ROWS($J$2:J244),$J$2:$J$2873,0)),"")</f>
        <v/>
      </c>
    </row>
    <row r="245" spans="1:11">
      <c r="A245" s="60" t="s">
        <v>150</v>
      </c>
      <c r="B245" s="60" t="s">
        <v>820</v>
      </c>
      <c r="C245" s="59">
        <v>3.7</v>
      </c>
      <c r="D245" s="60" t="s">
        <v>39</v>
      </c>
      <c r="E245" s="60" t="s">
        <v>40</v>
      </c>
      <c r="F245" s="60" t="s">
        <v>40</v>
      </c>
      <c r="G245" s="60" t="s">
        <v>41</v>
      </c>
      <c r="H245" s="60" t="s">
        <v>40</v>
      </c>
      <c r="I245">
        <f>--ISNUMBER(IFERROR(SEARCH(Anketa!$E$3,'SDF biotopi'!$A245,1),""))</f>
        <v>0</v>
      </c>
      <c r="J245" t="str">
        <f>IF(I245=1,COUNTIF($I$2:I245,1),"")</f>
        <v/>
      </c>
      <c r="K245" t="str">
        <f>IFERROR(INDEX($B$2:$B$2873,MATCH(ROWS($J$2:J245),$J$2:$J$2873,0)),"")</f>
        <v/>
      </c>
    </row>
    <row r="246" spans="1:11">
      <c r="A246" s="60" t="s">
        <v>150</v>
      </c>
      <c r="B246" s="60" t="s">
        <v>815</v>
      </c>
      <c r="C246" s="59">
        <v>14.98</v>
      </c>
      <c r="D246" s="60" t="s">
        <v>39</v>
      </c>
      <c r="E246" s="60" t="s">
        <v>40</v>
      </c>
      <c r="F246" s="60" t="s">
        <v>40</v>
      </c>
      <c r="G246" s="60" t="s">
        <v>40</v>
      </c>
      <c r="H246" s="60" t="s">
        <v>40</v>
      </c>
      <c r="I246">
        <f>--ISNUMBER(IFERROR(SEARCH(Anketa!$E$3,'SDF biotopi'!$A246,1),""))</f>
        <v>0</v>
      </c>
      <c r="J246" t="str">
        <f>IF(I246=1,COUNTIF($I$2:I246,1),"")</f>
        <v/>
      </c>
      <c r="K246" t="str">
        <f>IFERROR(INDEX($B$2:$B$2873,MATCH(ROWS($J$2:J246),$J$2:$J$2873,0)),"")</f>
        <v/>
      </c>
    </row>
    <row r="247" spans="1:11">
      <c r="A247" s="60" t="s">
        <v>150</v>
      </c>
      <c r="B247" s="60" t="s">
        <v>831</v>
      </c>
      <c r="C247" s="59">
        <v>0.4</v>
      </c>
      <c r="D247" s="60" t="s">
        <v>39</v>
      </c>
      <c r="E247" s="60" t="s">
        <v>40</v>
      </c>
      <c r="F247" s="60" t="s">
        <v>40</v>
      </c>
      <c r="G247" s="60" t="s">
        <v>40</v>
      </c>
      <c r="H247" s="60" t="s">
        <v>40</v>
      </c>
      <c r="I247">
        <f>--ISNUMBER(IFERROR(SEARCH(Anketa!$E$3,'SDF biotopi'!$A247,1),""))</f>
        <v>0</v>
      </c>
      <c r="J247" t="str">
        <f>IF(I247=1,COUNTIF($I$2:I247,1),"")</f>
        <v/>
      </c>
      <c r="K247" t="str">
        <f>IFERROR(INDEX($B$2:$B$2873,MATCH(ROWS($J$2:J247),$J$2:$J$2873,0)),"")</f>
        <v/>
      </c>
    </row>
    <row r="248" spans="1:11">
      <c r="A248" s="60" t="s">
        <v>150</v>
      </c>
      <c r="B248" s="60" t="s">
        <v>810</v>
      </c>
      <c r="C248" s="59">
        <v>49.5</v>
      </c>
      <c r="D248" s="60" t="s">
        <v>39</v>
      </c>
      <c r="E248" s="60" t="s">
        <v>41</v>
      </c>
      <c r="F248" s="60" t="s">
        <v>41</v>
      </c>
      <c r="G248" s="60" t="s">
        <v>41</v>
      </c>
      <c r="H248" s="60" t="s">
        <v>41</v>
      </c>
      <c r="I248">
        <f>--ISNUMBER(IFERROR(SEARCH(Anketa!$E$3,'SDF biotopi'!$A248,1),""))</f>
        <v>0</v>
      </c>
      <c r="J248" t="str">
        <f>IF(I248=1,COUNTIF($I$2:I248,1),"")</f>
        <v/>
      </c>
      <c r="K248" t="str">
        <f>IFERROR(INDEX($B$2:$B$2873,MATCH(ROWS($J$2:J248),$J$2:$J$2873,0)),"")</f>
        <v/>
      </c>
    </row>
    <row r="249" spans="1:11">
      <c r="A249" s="60" t="s">
        <v>150</v>
      </c>
      <c r="B249" s="60" t="s">
        <v>827</v>
      </c>
      <c r="C249" s="59">
        <v>18.600000000000001</v>
      </c>
      <c r="D249" s="60" t="s">
        <v>39</v>
      </c>
      <c r="E249" s="60" t="s">
        <v>40</v>
      </c>
      <c r="F249" s="60" t="s">
        <v>40</v>
      </c>
      <c r="G249" s="60" t="s">
        <v>40</v>
      </c>
      <c r="H249" s="60" t="s">
        <v>40</v>
      </c>
      <c r="I249">
        <f>--ISNUMBER(IFERROR(SEARCH(Anketa!$E$3,'SDF biotopi'!$A249,1),""))</f>
        <v>0</v>
      </c>
      <c r="J249" t="str">
        <f>IF(I249=1,COUNTIF($I$2:I249,1),"")</f>
        <v/>
      </c>
      <c r="K249" t="str">
        <f>IFERROR(INDEX($B$2:$B$2873,MATCH(ROWS($J$2:J249),$J$2:$J$2873,0)),"")</f>
        <v/>
      </c>
    </row>
    <row r="250" spans="1:11">
      <c r="A250" s="60" t="s">
        <v>150</v>
      </c>
      <c r="B250" s="60" t="s">
        <v>808</v>
      </c>
      <c r="C250" s="59">
        <v>171.38</v>
      </c>
      <c r="D250" s="60" t="s">
        <v>39</v>
      </c>
      <c r="E250" s="60" t="s">
        <v>41</v>
      </c>
      <c r="F250" s="60" t="s">
        <v>41</v>
      </c>
      <c r="G250" s="60" t="s">
        <v>41</v>
      </c>
      <c r="H250" s="60" t="s">
        <v>41</v>
      </c>
      <c r="I250">
        <f>--ISNUMBER(IFERROR(SEARCH(Anketa!$E$3,'SDF biotopi'!$A250,1),""))</f>
        <v>0</v>
      </c>
      <c r="J250" t="str">
        <f>IF(I250=1,COUNTIF($I$2:I250,1),"")</f>
        <v/>
      </c>
      <c r="K250" t="str">
        <f>IFERROR(INDEX($B$2:$B$2873,MATCH(ROWS($J$2:J250),$J$2:$J$2873,0)),"")</f>
        <v/>
      </c>
    </row>
    <row r="251" spans="1:11">
      <c r="A251" s="60" t="s">
        <v>152</v>
      </c>
      <c r="B251" s="60" t="s">
        <v>809</v>
      </c>
      <c r="C251" s="59">
        <v>19.059999999999999</v>
      </c>
      <c r="D251" s="60" t="s">
        <v>39</v>
      </c>
      <c r="E251" s="60" t="s">
        <v>40</v>
      </c>
      <c r="F251" s="60" t="s">
        <v>40</v>
      </c>
      <c r="G251" s="60" t="s">
        <v>40</v>
      </c>
      <c r="H251" s="60" t="s">
        <v>40</v>
      </c>
      <c r="I251">
        <f>--ISNUMBER(IFERROR(SEARCH(Anketa!$E$3,'SDF biotopi'!$A251,1),""))</f>
        <v>0</v>
      </c>
      <c r="J251" t="str">
        <f>IF(I251=1,COUNTIF($I$2:I251,1),"")</f>
        <v/>
      </c>
      <c r="K251" t="str">
        <f>IFERROR(INDEX($B$2:$B$2873,MATCH(ROWS($J$2:J251),$J$2:$J$2873,0)),"")</f>
        <v/>
      </c>
    </row>
    <row r="252" spans="1:11">
      <c r="A252" s="60" t="s">
        <v>152</v>
      </c>
      <c r="B252" s="60" t="s">
        <v>807</v>
      </c>
      <c r="C252" s="59">
        <v>0</v>
      </c>
      <c r="D252" s="60" t="s">
        <v>39</v>
      </c>
      <c r="E252" s="60" t="s">
        <v>40</v>
      </c>
      <c r="F252" s="60" t="s">
        <v>40</v>
      </c>
      <c r="G252" s="60" t="s">
        <v>210</v>
      </c>
      <c r="H252" s="60" t="s">
        <v>40</v>
      </c>
      <c r="I252">
        <f>--ISNUMBER(IFERROR(SEARCH(Anketa!$E$3,'SDF biotopi'!$A252,1),""))</f>
        <v>0</v>
      </c>
      <c r="J252" t="str">
        <f>IF(I252=1,COUNTIF($I$2:I252,1),"")</f>
        <v/>
      </c>
      <c r="K252" t="str">
        <f>IFERROR(INDEX($B$2:$B$2873,MATCH(ROWS($J$2:J252),$J$2:$J$2873,0)),"")</f>
        <v/>
      </c>
    </row>
    <row r="253" spans="1:11">
      <c r="A253" s="60" t="s">
        <v>152</v>
      </c>
      <c r="B253" s="60" t="s">
        <v>817</v>
      </c>
      <c r="C253" s="59">
        <v>0.91</v>
      </c>
      <c r="D253" s="60" t="s">
        <v>39</v>
      </c>
      <c r="E253" s="60" t="s">
        <v>40</v>
      </c>
      <c r="F253" s="60" t="s">
        <v>40</v>
      </c>
      <c r="G253" s="60" t="s">
        <v>41</v>
      </c>
      <c r="H253" s="60" t="s">
        <v>41</v>
      </c>
      <c r="I253">
        <f>--ISNUMBER(IFERROR(SEARCH(Anketa!$E$3,'SDF biotopi'!$A253,1),""))</f>
        <v>0</v>
      </c>
      <c r="J253" t="str">
        <f>IF(I253=1,COUNTIF($I$2:I253,1),"")</f>
        <v/>
      </c>
      <c r="K253" t="str">
        <f>IFERROR(INDEX($B$2:$B$2873,MATCH(ROWS($J$2:J253),$J$2:$J$2873,0)),"")</f>
        <v/>
      </c>
    </row>
    <row r="254" spans="1:11">
      <c r="A254" s="60" t="s">
        <v>152</v>
      </c>
      <c r="B254" s="60" t="s">
        <v>815</v>
      </c>
      <c r="C254" s="59">
        <v>1.42</v>
      </c>
      <c r="D254" s="60" t="s">
        <v>39</v>
      </c>
      <c r="E254" s="60" t="s">
        <v>818</v>
      </c>
      <c r="F254" s="60" t="s">
        <v>40</v>
      </c>
      <c r="G254" s="60" t="s">
        <v>818</v>
      </c>
      <c r="H254" s="60" t="s">
        <v>818</v>
      </c>
      <c r="I254">
        <f>--ISNUMBER(IFERROR(SEARCH(Anketa!$E$3,'SDF biotopi'!$A254,1),""))</f>
        <v>0</v>
      </c>
      <c r="J254" t="str">
        <f>IF(I254=1,COUNTIF($I$2:I254,1),"")</f>
        <v/>
      </c>
      <c r="K254" t="str">
        <f>IFERROR(INDEX($B$2:$B$2873,MATCH(ROWS($J$2:J254),$J$2:$J$2873,0)),"")</f>
        <v/>
      </c>
    </row>
    <row r="255" spans="1:11">
      <c r="A255" s="60" t="s">
        <v>152</v>
      </c>
      <c r="B255" s="60" t="s">
        <v>835</v>
      </c>
      <c r="C255" s="59">
        <v>4.9400000000000004</v>
      </c>
      <c r="D255" s="60" t="s">
        <v>39</v>
      </c>
      <c r="E255" s="60" t="s">
        <v>40</v>
      </c>
      <c r="F255" s="60" t="s">
        <v>40</v>
      </c>
      <c r="G255" s="60" t="s">
        <v>41</v>
      </c>
      <c r="H255" s="60" t="s">
        <v>41</v>
      </c>
      <c r="I255">
        <f>--ISNUMBER(IFERROR(SEARCH(Anketa!$E$3,'SDF biotopi'!$A255,1),""))</f>
        <v>0</v>
      </c>
      <c r="J255" t="str">
        <f>IF(I255=1,COUNTIF($I$2:I255,1),"")</f>
        <v/>
      </c>
      <c r="K255" t="str">
        <f>IFERROR(INDEX($B$2:$B$2873,MATCH(ROWS($J$2:J255),$J$2:$J$2873,0)),"")</f>
        <v/>
      </c>
    </row>
    <row r="256" spans="1:11">
      <c r="A256" s="60" t="s">
        <v>152</v>
      </c>
      <c r="B256" s="60" t="s">
        <v>802</v>
      </c>
      <c r="C256" s="59">
        <v>380.81</v>
      </c>
      <c r="D256" s="60" t="s">
        <v>39</v>
      </c>
      <c r="E256" s="60" t="s">
        <v>41</v>
      </c>
      <c r="F256" s="60" t="s">
        <v>40</v>
      </c>
      <c r="G256" s="60" t="s">
        <v>41</v>
      </c>
      <c r="H256" s="60" t="s">
        <v>41</v>
      </c>
      <c r="I256">
        <f>--ISNUMBER(IFERROR(SEARCH(Anketa!$E$3,'SDF biotopi'!$A256,1),""))</f>
        <v>0</v>
      </c>
      <c r="J256" t="str">
        <f>IF(I256=1,COUNTIF($I$2:I256,1),"")</f>
        <v/>
      </c>
      <c r="K256" t="str">
        <f>IFERROR(INDEX($B$2:$B$2873,MATCH(ROWS($J$2:J256),$J$2:$J$2873,0)),"")</f>
        <v/>
      </c>
    </row>
    <row r="257" spans="1:11">
      <c r="A257" s="60" t="s">
        <v>152</v>
      </c>
      <c r="B257" s="60" t="s">
        <v>816</v>
      </c>
      <c r="C257" s="59">
        <v>17.149999999999999</v>
      </c>
      <c r="D257" s="60" t="s">
        <v>39</v>
      </c>
      <c r="E257" s="60" t="s">
        <v>818</v>
      </c>
      <c r="F257" s="60" t="s">
        <v>40</v>
      </c>
      <c r="G257" s="60" t="s">
        <v>818</v>
      </c>
      <c r="H257" s="60" t="s">
        <v>818</v>
      </c>
      <c r="I257">
        <f>--ISNUMBER(IFERROR(SEARCH(Anketa!$E$3,'SDF biotopi'!$A257,1),""))</f>
        <v>0</v>
      </c>
      <c r="J257" t="str">
        <f>IF(I257=1,COUNTIF($I$2:I257,1),"")</f>
        <v/>
      </c>
      <c r="K257" t="str">
        <f>IFERROR(INDEX($B$2:$B$2873,MATCH(ROWS($J$2:J257),$J$2:$J$2873,0)),"")</f>
        <v/>
      </c>
    </row>
    <row r="258" spans="1:11">
      <c r="A258" s="60" t="s">
        <v>152</v>
      </c>
      <c r="B258" s="60" t="s">
        <v>811</v>
      </c>
      <c r="C258" s="59">
        <v>97.69</v>
      </c>
      <c r="D258" s="60" t="s">
        <v>39</v>
      </c>
      <c r="E258" s="60" t="s">
        <v>818</v>
      </c>
      <c r="F258" s="60" t="s">
        <v>40</v>
      </c>
      <c r="G258" s="60" t="s">
        <v>818</v>
      </c>
      <c r="H258" s="60" t="s">
        <v>818</v>
      </c>
      <c r="I258">
        <f>--ISNUMBER(IFERROR(SEARCH(Anketa!$E$3,'SDF biotopi'!$A258,1),""))</f>
        <v>0</v>
      </c>
      <c r="J258" t="str">
        <f>IF(I258=1,COUNTIF($I$2:I258,1),"")</f>
        <v/>
      </c>
      <c r="K258" t="str">
        <f>IFERROR(INDEX($B$2:$B$2873,MATCH(ROWS($J$2:J258),$J$2:$J$2873,0)),"")</f>
        <v/>
      </c>
    </row>
    <row r="259" spans="1:11">
      <c r="A259" s="60" t="s">
        <v>152</v>
      </c>
      <c r="B259" s="60" t="s">
        <v>812</v>
      </c>
      <c r="C259" s="59">
        <v>0</v>
      </c>
      <c r="D259" s="60" t="s">
        <v>39</v>
      </c>
      <c r="E259" s="60" t="s">
        <v>50</v>
      </c>
      <c r="F259" s="60" t="s">
        <v>824</v>
      </c>
      <c r="G259" s="60" t="s">
        <v>824</v>
      </c>
      <c r="H259" s="60" t="s">
        <v>824</v>
      </c>
      <c r="I259">
        <f>--ISNUMBER(IFERROR(SEARCH(Anketa!$E$3,'SDF biotopi'!$A259,1),""))</f>
        <v>0</v>
      </c>
      <c r="J259" t="str">
        <f>IF(I259=1,COUNTIF($I$2:I259,1),"")</f>
        <v/>
      </c>
      <c r="K259" t="str">
        <f>IFERROR(INDEX($B$2:$B$2873,MATCH(ROWS($J$2:J259),$J$2:$J$2873,0)),"")</f>
        <v/>
      </c>
    </row>
    <row r="260" spans="1:11">
      <c r="A260" s="60" t="s">
        <v>152</v>
      </c>
      <c r="B260" s="60" t="s">
        <v>813</v>
      </c>
      <c r="C260" s="59">
        <v>17.989999999999998</v>
      </c>
      <c r="D260" s="60" t="s">
        <v>39</v>
      </c>
      <c r="E260" s="60" t="s">
        <v>40</v>
      </c>
      <c r="F260" s="60" t="s">
        <v>40</v>
      </c>
      <c r="G260" s="60" t="s">
        <v>210</v>
      </c>
      <c r="H260" s="60" t="s">
        <v>41</v>
      </c>
      <c r="I260">
        <f>--ISNUMBER(IFERROR(SEARCH(Anketa!$E$3,'SDF biotopi'!$A260,1),""))</f>
        <v>0</v>
      </c>
      <c r="J260" t="str">
        <f>IF(I260=1,COUNTIF($I$2:I260,1),"")</f>
        <v/>
      </c>
      <c r="K260" t="str">
        <f>IFERROR(INDEX($B$2:$B$2873,MATCH(ROWS($J$2:J260),$J$2:$J$2873,0)),"")</f>
        <v/>
      </c>
    </row>
    <row r="261" spans="1:11">
      <c r="A261" s="60" t="s">
        <v>154</v>
      </c>
      <c r="B261" s="60" t="s">
        <v>817</v>
      </c>
      <c r="C261" s="59">
        <v>5.63</v>
      </c>
      <c r="D261" s="60" t="s">
        <v>39</v>
      </c>
      <c r="E261" s="60" t="s">
        <v>818</v>
      </c>
      <c r="F261" s="60" t="s">
        <v>40</v>
      </c>
      <c r="G261" s="60" t="s">
        <v>818</v>
      </c>
      <c r="H261" s="60" t="s">
        <v>818</v>
      </c>
      <c r="I261">
        <f>--ISNUMBER(IFERROR(SEARCH(Anketa!$E$3,'SDF biotopi'!$A261,1),""))</f>
        <v>0</v>
      </c>
      <c r="J261" t="str">
        <f>IF(I261=1,COUNTIF($I$2:I261,1),"")</f>
        <v/>
      </c>
      <c r="K261" t="str">
        <f>IFERROR(INDEX($B$2:$B$2873,MATCH(ROWS($J$2:J261),$J$2:$J$2873,0)),"")</f>
        <v/>
      </c>
    </row>
    <row r="262" spans="1:11">
      <c r="A262" s="60" t="s">
        <v>154</v>
      </c>
      <c r="B262" s="60" t="s">
        <v>827</v>
      </c>
      <c r="C262" s="59">
        <v>1.76</v>
      </c>
      <c r="D262" s="60" t="s">
        <v>39</v>
      </c>
      <c r="E262" s="60" t="s">
        <v>818</v>
      </c>
      <c r="F262" s="60" t="s">
        <v>40</v>
      </c>
      <c r="G262" s="60" t="s">
        <v>818</v>
      </c>
      <c r="H262" s="60" t="s">
        <v>818</v>
      </c>
      <c r="I262">
        <f>--ISNUMBER(IFERROR(SEARCH(Anketa!$E$3,'SDF biotopi'!$A262,1),""))</f>
        <v>0</v>
      </c>
      <c r="J262" t="str">
        <f>IF(I262=1,COUNTIF($I$2:I262,1),"")</f>
        <v/>
      </c>
      <c r="K262" t="str">
        <f>IFERROR(INDEX($B$2:$B$2873,MATCH(ROWS($J$2:J262),$J$2:$J$2873,0)),"")</f>
        <v/>
      </c>
    </row>
    <row r="263" spans="1:11">
      <c r="A263" s="60" t="s">
        <v>154</v>
      </c>
      <c r="B263" s="60" t="s">
        <v>813</v>
      </c>
      <c r="C263" s="59">
        <v>0.25</v>
      </c>
      <c r="D263" s="60" t="s">
        <v>39</v>
      </c>
      <c r="E263" s="60" t="s">
        <v>40</v>
      </c>
      <c r="F263" s="60" t="s">
        <v>40</v>
      </c>
      <c r="G263" s="60" t="s">
        <v>41</v>
      </c>
      <c r="H263" s="60" t="s">
        <v>40</v>
      </c>
      <c r="I263">
        <f>--ISNUMBER(IFERROR(SEARCH(Anketa!$E$3,'SDF biotopi'!$A263,1),""))</f>
        <v>0</v>
      </c>
      <c r="J263" t="str">
        <f>IF(I263=1,COUNTIF($I$2:I263,1),"")</f>
        <v/>
      </c>
      <c r="K263" t="str">
        <f>IFERROR(INDEX($B$2:$B$2873,MATCH(ROWS($J$2:J263),$J$2:$J$2873,0)),"")</f>
        <v/>
      </c>
    </row>
    <row r="264" spans="1:11">
      <c r="A264" s="60" t="s">
        <v>154</v>
      </c>
      <c r="B264" s="60" t="s">
        <v>809</v>
      </c>
      <c r="C264" s="59">
        <v>9.67</v>
      </c>
      <c r="D264" s="60" t="s">
        <v>39</v>
      </c>
      <c r="E264" s="60" t="s">
        <v>40</v>
      </c>
      <c r="F264" s="60" t="s">
        <v>40</v>
      </c>
      <c r="G264" s="60" t="s">
        <v>41</v>
      </c>
      <c r="H264" s="60" t="s">
        <v>40</v>
      </c>
      <c r="I264">
        <f>--ISNUMBER(IFERROR(SEARCH(Anketa!$E$3,'SDF biotopi'!$A264,1),""))</f>
        <v>0</v>
      </c>
      <c r="J264" t="str">
        <f>IF(I264=1,COUNTIF($I$2:I264,1),"")</f>
        <v/>
      </c>
      <c r="K264" t="str">
        <f>IFERROR(INDEX($B$2:$B$2873,MATCH(ROWS($J$2:J264),$J$2:$J$2873,0)),"")</f>
        <v/>
      </c>
    </row>
    <row r="265" spans="1:11">
      <c r="A265" s="60" t="s">
        <v>154</v>
      </c>
      <c r="B265" s="60" t="s">
        <v>816</v>
      </c>
      <c r="C265" s="59">
        <v>15.74</v>
      </c>
      <c r="D265" s="60" t="s">
        <v>39</v>
      </c>
      <c r="E265" s="60" t="s">
        <v>818</v>
      </c>
      <c r="F265" s="60" t="s">
        <v>40</v>
      </c>
      <c r="G265" s="60" t="s">
        <v>818</v>
      </c>
      <c r="H265" s="60" t="s">
        <v>818</v>
      </c>
      <c r="I265">
        <f>--ISNUMBER(IFERROR(SEARCH(Anketa!$E$3,'SDF biotopi'!$A265,1),""))</f>
        <v>0</v>
      </c>
      <c r="J265" t="str">
        <f>IF(I265=1,COUNTIF($I$2:I265,1),"")</f>
        <v/>
      </c>
      <c r="K265" t="str">
        <f>IFERROR(INDEX($B$2:$B$2873,MATCH(ROWS($J$2:J265),$J$2:$J$2873,0)),"")</f>
        <v/>
      </c>
    </row>
    <row r="266" spans="1:11">
      <c r="A266" s="60" t="s">
        <v>154</v>
      </c>
      <c r="B266" s="60" t="s">
        <v>807</v>
      </c>
      <c r="C266" s="59">
        <v>51.09</v>
      </c>
      <c r="D266" s="60" t="s">
        <v>39</v>
      </c>
      <c r="E266" s="60" t="s">
        <v>40</v>
      </c>
      <c r="F266" s="60" t="s">
        <v>40</v>
      </c>
      <c r="G266" s="60" t="s">
        <v>41</v>
      </c>
      <c r="H266" s="60" t="s">
        <v>40</v>
      </c>
      <c r="I266">
        <f>--ISNUMBER(IFERROR(SEARCH(Anketa!$E$3,'SDF biotopi'!$A266,1),""))</f>
        <v>0</v>
      </c>
      <c r="J266" t="str">
        <f>IF(I266=1,COUNTIF($I$2:I266,1),"")</f>
        <v/>
      </c>
      <c r="K266" t="str">
        <f>IFERROR(INDEX($B$2:$B$2873,MATCH(ROWS($J$2:J266),$J$2:$J$2873,0)),"")</f>
        <v/>
      </c>
    </row>
    <row r="267" spans="1:11">
      <c r="A267" s="60" t="s">
        <v>154</v>
      </c>
      <c r="B267" s="60" t="s">
        <v>821</v>
      </c>
      <c r="C267" s="59">
        <v>0</v>
      </c>
      <c r="D267" s="60" t="s">
        <v>67</v>
      </c>
      <c r="E267" s="60" t="s">
        <v>50</v>
      </c>
      <c r="F267" s="60" t="s">
        <v>824</v>
      </c>
      <c r="G267" s="60" t="s">
        <v>824</v>
      </c>
      <c r="H267" s="60" t="s">
        <v>824</v>
      </c>
      <c r="I267">
        <f>--ISNUMBER(IFERROR(SEARCH(Anketa!$E$3,'SDF biotopi'!$A267,1),""))</f>
        <v>0</v>
      </c>
      <c r="J267" t="str">
        <f>IF(I267=1,COUNTIF($I$2:I267,1),"")</f>
        <v/>
      </c>
      <c r="K267" t="str">
        <f>IFERROR(INDEX($B$2:$B$2873,MATCH(ROWS($J$2:J267),$J$2:$J$2873,0)),"")</f>
        <v/>
      </c>
    </row>
    <row r="268" spans="1:11">
      <c r="A268" s="60" t="s">
        <v>154</v>
      </c>
      <c r="B268" s="60" t="s">
        <v>811</v>
      </c>
      <c r="C268" s="59">
        <v>30.16</v>
      </c>
      <c r="D268" s="60" t="s">
        <v>39</v>
      </c>
      <c r="E268" s="60" t="s">
        <v>40</v>
      </c>
      <c r="F268" s="60" t="s">
        <v>40</v>
      </c>
      <c r="G268" s="60" t="s">
        <v>41</v>
      </c>
      <c r="H268" s="60" t="s">
        <v>40</v>
      </c>
      <c r="I268">
        <f>--ISNUMBER(IFERROR(SEARCH(Anketa!$E$3,'SDF biotopi'!$A268,1),""))</f>
        <v>0</v>
      </c>
      <c r="J268" t="str">
        <f>IF(I268=1,COUNTIF($I$2:I268,1),"")</f>
        <v/>
      </c>
      <c r="K268" t="str">
        <f>IFERROR(INDEX($B$2:$B$2873,MATCH(ROWS($J$2:J268),$J$2:$J$2873,0)),"")</f>
        <v/>
      </c>
    </row>
    <row r="269" spans="1:11">
      <c r="A269" s="60" t="s">
        <v>154</v>
      </c>
      <c r="B269" s="60" t="s">
        <v>820</v>
      </c>
      <c r="C269" s="59">
        <v>0.65</v>
      </c>
      <c r="D269" s="60" t="s">
        <v>39</v>
      </c>
      <c r="E269" s="60" t="s">
        <v>40</v>
      </c>
      <c r="F269" s="60" t="s">
        <v>40</v>
      </c>
      <c r="G269" s="60" t="s">
        <v>41</v>
      </c>
      <c r="H269" s="60" t="s">
        <v>40</v>
      </c>
      <c r="I269">
        <f>--ISNUMBER(IFERROR(SEARCH(Anketa!$E$3,'SDF biotopi'!$A269,1),""))</f>
        <v>0</v>
      </c>
      <c r="J269" t="str">
        <f>IF(I269=1,COUNTIF($I$2:I269,1),"")</f>
        <v/>
      </c>
      <c r="K269" t="str">
        <f>IFERROR(INDEX($B$2:$B$2873,MATCH(ROWS($J$2:J269),$J$2:$J$2873,0)),"")</f>
        <v/>
      </c>
    </row>
    <row r="270" spans="1:11">
      <c r="A270" s="60" t="s">
        <v>154</v>
      </c>
      <c r="B270" s="60" t="s">
        <v>812</v>
      </c>
      <c r="C270" s="59">
        <v>11.87</v>
      </c>
      <c r="D270" s="60" t="s">
        <v>39</v>
      </c>
      <c r="E270" s="60" t="s">
        <v>40</v>
      </c>
      <c r="F270" s="60" t="s">
        <v>40</v>
      </c>
      <c r="G270" s="60" t="s">
        <v>41</v>
      </c>
      <c r="H270" s="60" t="s">
        <v>40</v>
      </c>
      <c r="I270">
        <f>--ISNUMBER(IFERROR(SEARCH(Anketa!$E$3,'SDF biotopi'!$A270,1),""))</f>
        <v>0</v>
      </c>
      <c r="J270" t="str">
        <f>IF(I270=1,COUNTIF($I$2:I270,1),"")</f>
        <v/>
      </c>
      <c r="K270" t="str">
        <f>IFERROR(INDEX($B$2:$B$2873,MATCH(ROWS($J$2:J270),$J$2:$J$2873,0)),"")</f>
        <v/>
      </c>
    </row>
    <row r="271" spans="1:11">
      <c r="A271" s="60" t="s">
        <v>154</v>
      </c>
      <c r="B271" s="60" t="s">
        <v>825</v>
      </c>
      <c r="C271" s="59">
        <v>4.8600000000000003</v>
      </c>
      <c r="D271" s="60" t="s">
        <v>39</v>
      </c>
      <c r="E271" s="60" t="s">
        <v>818</v>
      </c>
      <c r="F271" s="60" t="s">
        <v>40</v>
      </c>
      <c r="G271" s="60" t="s">
        <v>818</v>
      </c>
      <c r="H271" s="60" t="s">
        <v>818</v>
      </c>
      <c r="I271">
        <f>--ISNUMBER(IFERROR(SEARCH(Anketa!$E$3,'SDF biotopi'!$A271,1),""))</f>
        <v>0</v>
      </c>
      <c r="J271" t="str">
        <f>IF(I271=1,COUNTIF($I$2:I271,1),"")</f>
        <v/>
      </c>
      <c r="K271" t="str">
        <f>IFERROR(INDEX($B$2:$B$2873,MATCH(ROWS($J$2:J271),$J$2:$J$2873,0)),"")</f>
        <v/>
      </c>
    </row>
    <row r="272" spans="1:11">
      <c r="A272" s="60" t="s">
        <v>154</v>
      </c>
      <c r="B272" s="60" t="s">
        <v>802</v>
      </c>
      <c r="C272" s="59">
        <v>11.8</v>
      </c>
      <c r="D272" s="60" t="s">
        <v>39</v>
      </c>
      <c r="E272" s="60" t="s">
        <v>40</v>
      </c>
      <c r="F272" s="60" t="s">
        <v>40</v>
      </c>
      <c r="G272" s="60" t="s">
        <v>41</v>
      </c>
      <c r="H272" s="60" t="s">
        <v>40</v>
      </c>
      <c r="I272">
        <f>--ISNUMBER(IFERROR(SEARCH(Anketa!$E$3,'SDF biotopi'!$A272,1),""))</f>
        <v>0</v>
      </c>
      <c r="J272" t="str">
        <f>IF(I272=1,COUNTIF($I$2:I272,1),"")</f>
        <v/>
      </c>
      <c r="K272" t="str">
        <f>IFERROR(INDEX($B$2:$B$2873,MATCH(ROWS($J$2:J272),$J$2:$J$2873,0)),"")</f>
        <v/>
      </c>
    </row>
    <row r="273" spans="1:11">
      <c r="A273" s="60" t="s">
        <v>154</v>
      </c>
      <c r="B273" s="60" t="s">
        <v>835</v>
      </c>
      <c r="C273" s="59">
        <v>7.17</v>
      </c>
      <c r="D273" s="60" t="s">
        <v>39</v>
      </c>
      <c r="E273" s="60" t="s">
        <v>818</v>
      </c>
      <c r="F273" s="60" t="s">
        <v>40</v>
      </c>
      <c r="G273" s="60" t="s">
        <v>818</v>
      </c>
      <c r="H273" s="60" t="s">
        <v>818</v>
      </c>
      <c r="I273">
        <f>--ISNUMBER(IFERROR(SEARCH(Anketa!$E$3,'SDF biotopi'!$A273,1),""))</f>
        <v>0</v>
      </c>
      <c r="J273" t="str">
        <f>IF(I273=1,COUNTIF($I$2:I273,1),"")</f>
        <v/>
      </c>
      <c r="K273" t="str">
        <f>IFERROR(INDEX($B$2:$B$2873,MATCH(ROWS($J$2:J273),$J$2:$J$2873,0)),"")</f>
        <v/>
      </c>
    </row>
    <row r="274" spans="1:11">
      <c r="A274" s="60" t="s">
        <v>154</v>
      </c>
      <c r="B274" s="60" t="s">
        <v>823</v>
      </c>
      <c r="C274" s="59">
        <v>732.93</v>
      </c>
      <c r="D274" s="60" t="s">
        <v>39</v>
      </c>
      <c r="E274" s="60" t="s">
        <v>41</v>
      </c>
      <c r="F274" s="60" t="s">
        <v>40</v>
      </c>
      <c r="G274" s="60" t="s">
        <v>41</v>
      </c>
      <c r="H274" s="60" t="s">
        <v>41</v>
      </c>
      <c r="I274">
        <f>--ISNUMBER(IFERROR(SEARCH(Anketa!$E$3,'SDF biotopi'!$A274,1),""))</f>
        <v>0</v>
      </c>
      <c r="J274" t="str">
        <f>IF(I274=1,COUNTIF($I$2:I274,1),"")</f>
        <v/>
      </c>
      <c r="K274" t="str">
        <f>IFERROR(INDEX($B$2:$B$2873,MATCH(ROWS($J$2:J274),$J$2:$J$2873,0)),"")</f>
        <v/>
      </c>
    </row>
    <row r="275" spans="1:11">
      <c r="A275" s="60" t="s">
        <v>154</v>
      </c>
      <c r="B275" s="60" t="s">
        <v>815</v>
      </c>
      <c r="C275" s="59">
        <v>36.35</v>
      </c>
      <c r="D275" s="60" t="s">
        <v>39</v>
      </c>
      <c r="E275" s="60" t="s">
        <v>40</v>
      </c>
      <c r="F275" s="60" t="s">
        <v>40</v>
      </c>
      <c r="G275" s="60" t="s">
        <v>41</v>
      </c>
      <c r="H275" s="60" t="s">
        <v>40</v>
      </c>
      <c r="I275">
        <f>--ISNUMBER(IFERROR(SEARCH(Anketa!$E$3,'SDF biotopi'!$A275,1),""))</f>
        <v>0</v>
      </c>
      <c r="J275" t="str">
        <f>IF(I275=1,COUNTIF($I$2:I275,1),"")</f>
        <v/>
      </c>
      <c r="K275" t="str">
        <f>IFERROR(INDEX($B$2:$B$2873,MATCH(ROWS($J$2:J275),$J$2:$J$2873,0)),"")</f>
        <v/>
      </c>
    </row>
    <row r="276" spans="1:11">
      <c r="A276" s="60" t="s">
        <v>156</v>
      </c>
      <c r="B276" s="60" t="s">
        <v>807</v>
      </c>
      <c r="C276" s="59">
        <v>23.77</v>
      </c>
      <c r="D276" s="60" t="s">
        <v>39</v>
      </c>
      <c r="E276" s="60" t="s">
        <v>818</v>
      </c>
      <c r="F276" s="60" t="s">
        <v>40</v>
      </c>
      <c r="G276" s="60" t="s">
        <v>818</v>
      </c>
      <c r="H276" s="60" t="s">
        <v>818</v>
      </c>
      <c r="I276">
        <f>--ISNUMBER(IFERROR(SEARCH(Anketa!$E$3,'SDF biotopi'!$A276,1),""))</f>
        <v>0</v>
      </c>
      <c r="J276" t="str">
        <f>IF(I276=1,COUNTIF($I$2:I276,1),"")</f>
        <v/>
      </c>
      <c r="K276" t="str">
        <f>IFERROR(INDEX($B$2:$B$2873,MATCH(ROWS($J$2:J276),$J$2:$J$2873,0)),"")</f>
        <v/>
      </c>
    </row>
    <row r="277" spans="1:11">
      <c r="A277" s="60" t="s">
        <v>156</v>
      </c>
      <c r="B277" s="60" t="s">
        <v>811</v>
      </c>
      <c r="C277" s="59">
        <v>0.76</v>
      </c>
      <c r="D277" s="60" t="s">
        <v>39</v>
      </c>
      <c r="E277" s="60" t="s">
        <v>818</v>
      </c>
      <c r="F277" s="60" t="s">
        <v>40</v>
      </c>
      <c r="G277" s="60" t="s">
        <v>818</v>
      </c>
      <c r="H277" s="60" t="s">
        <v>818</v>
      </c>
      <c r="I277">
        <f>--ISNUMBER(IFERROR(SEARCH(Anketa!$E$3,'SDF biotopi'!$A277,1),""))</f>
        <v>0</v>
      </c>
      <c r="J277" t="str">
        <f>IF(I277=1,COUNTIF($I$2:I277,1),"")</f>
        <v/>
      </c>
      <c r="K277" t="str">
        <f>IFERROR(INDEX($B$2:$B$2873,MATCH(ROWS($J$2:J277),$J$2:$J$2873,0)),"")</f>
        <v/>
      </c>
    </row>
    <row r="278" spans="1:11">
      <c r="A278" s="60" t="s">
        <v>156</v>
      </c>
      <c r="B278" s="60" t="s">
        <v>802</v>
      </c>
      <c r="C278" s="59">
        <v>0.91</v>
      </c>
      <c r="D278" s="60" t="s">
        <v>39</v>
      </c>
      <c r="E278" s="60" t="s">
        <v>818</v>
      </c>
      <c r="F278" s="60" t="s">
        <v>40</v>
      </c>
      <c r="G278" s="60" t="s">
        <v>818</v>
      </c>
      <c r="H278" s="60" t="s">
        <v>818</v>
      </c>
      <c r="I278">
        <f>--ISNUMBER(IFERROR(SEARCH(Anketa!$E$3,'SDF biotopi'!$A278,1),""))</f>
        <v>0</v>
      </c>
      <c r="J278" t="str">
        <f>IF(I278=1,COUNTIF($I$2:I278,1),"")</f>
        <v/>
      </c>
      <c r="K278" t="str">
        <f>IFERROR(INDEX($B$2:$B$2873,MATCH(ROWS($J$2:J278),$J$2:$J$2873,0)),"")</f>
        <v/>
      </c>
    </row>
    <row r="279" spans="1:11">
      <c r="A279" s="60" t="s">
        <v>156</v>
      </c>
      <c r="B279" s="60" t="s">
        <v>817</v>
      </c>
      <c r="C279" s="59">
        <v>2.2599999999999998</v>
      </c>
      <c r="D279" s="60" t="s">
        <v>39</v>
      </c>
      <c r="E279" s="60" t="s">
        <v>818</v>
      </c>
      <c r="F279" s="60" t="s">
        <v>40</v>
      </c>
      <c r="G279" s="60" t="s">
        <v>818</v>
      </c>
      <c r="H279" s="60" t="s">
        <v>818</v>
      </c>
      <c r="I279">
        <f>--ISNUMBER(IFERROR(SEARCH(Anketa!$E$3,'SDF biotopi'!$A279,1),""))</f>
        <v>0</v>
      </c>
      <c r="J279" t="str">
        <f>IF(I279=1,COUNTIF($I$2:I279,1),"")</f>
        <v/>
      </c>
      <c r="K279" t="str">
        <f>IFERROR(INDEX($B$2:$B$2873,MATCH(ROWS($J$2:J279),$J$2:$J$2873,0)),"")</f>
        <v/>
      </c>
    </row>
    <row r="280" spans="1:11">
      <c r="A280" s="60" t="s">
        <v>156</v>
      </c>
      <c r="B280" s="60" t="s">
        <v>815</v>
      </c>
      <c r="C280" s="59">
        <v>15.68</v>
      </c>
      <c r="D280" s="60" t="s">
        <v>39</v>
      </c>
      <c r="E280" s="60" t="s">
        <v>818</v>
      </c>
      <c r="F280" s="60" t="s">
        <v>40</v>
      </c>
      <c r="G280" s="60" t="s">
        <v>818</v>
      </c>
      <c r="H280" s="60" t="s">
        <v>818</v>
      </c>
      <c r="I280">
        <f>--ISNUMBER(IFERROR(SEARCH(Anketa!$E$3,'SDF biotopi'!$A280,1),""))</f>
        <v>0</v>
      </c>
      <c r="J280" t="str">
        <f>IF(I280=1,COUNTIF($I$2:I280,1),"")</f>
        <v/>
      </c>
      <c r="K280" t="str">
        <f>IFERROR(INDEX($B$2:$B$2873,MATCH(ROWS($J$2:J280),$J$2:$J$2873,0)),"")</f>
        <v/>
      </c>
    </row>
    <row r="281" spans="1:11">
      <c r="A281" s="60" t="s">
        <v>156</v>
      </c>
      <c r="B281" s="60" t="s">
        <v>810</v>
      </c>
      <c r="C281" s="59">
        <v>3.12</v>
      </c>
      <c r="D281" s="60" t="s">
        <v>39</v>
      </c>
      <c r="E281" s="60" t="s">
        <v>818</v>
      </c>
      <c r="F281" s="60" t="s">
        <v>40</v>
      </c>
      <c r="G281" s="60" t="s">
        <v>818</v>
      </c>
      <c r="H281" s="60" t="s">
        <v>818</v>
      </c>
      <c r="I281">
        <f>--ISNUMBER(IFERROR(SEARCH(Anketa!$E$3,'SDF biotopi'!$A281,1),""))</f>
        <v>0</v>
      </c>
      <c r="J281" t="str">
        <f>IF(I281=1,COUNTIF($I$2:I281,1),"")</f>
        <v/>
      </c>
      <c r="K281" t="str">
        <f>IFERROR(INDEX($B$2:$B$2873,MATCH(ROWS($J$2:J281),$J$2:$J$2873,0)),"")</f>
        <v/>
      </c>
    </row>
    <row r="282" spans="1:11">
      <c r="A282" s="60" t="s">
        <v>156</v>
      </c>
      <c r="B282" s="60" t="s">
        <v>809</v>
      </c>
      <c r="C282" s="59">
        <v>0.42</v>
      </c>
      <c r="D282" s="60" t="s">
        <v>39</v>
      </c>
      <c r="E282" s="60" t="s">
        <v>818</v>
      </c>
      <c r="F282" s="60" t="s">
        <v>40</v>
      </c>
      <c r="G282" s="60" t="s">
        <v>818</v>
      </c>
      <c r="H282" s="60" t="s">
        <v>818</v>
      </c>
      <c r="I282">
        <f>--ISNUMBER(IFERROR(SEARCH(Anketa!$E$3,'SDF biotopi'!$A282,1),""))</f>
        <v>0</v>
      </c>
      <c r="J282" t="str">
        <f>IF(I282=1,COUNTIF($I$2:I282,1),"")</f>
        <v/>
      </c>
      <c r="K282" t="str">
        <f>IFERROR(INDEX($B$2:$B$2873,MATCH(ROWS($J$2:J282),$J$2:$J$2873,0)),"")</f>
        <v/>
      </c>
    </row>
    <row r="283" spans="1:11">
      <c r="A283" s="60" t="s">
        <v>156</v>
      </c>
      <c r="B283" s="60" t="s">
        <v>808</v>
      </c>
      <c r="C283" s="59">
        <v>0.97</v>
      </c>
      <c r="D283" s="60" t="s">
        <v>39</v>
      </c>
      <c r="E283" s="60" t="s">
        <v>50</v>
      </c>
      <c r="F283" s="60" t="s">
        <v>818</v>
      </c>
      <c r="G283" s="60" t="s">
        <v>818</v>
      </c>
      <c r="H283" s="60" t="s">
        <v>818</v>
      </c>
      <c r="I283">
        <f>--ISNUMBER(IFERROR(SEARCH(Anketa!$E$3,'SDF biotopi'!$A283,1),""))</f>
        <v>0</v>
      </c>
      <c r="J283" t="str">
        <f>IF(I283=1,COUNTIF($I$2:I283,1),"")</f>
        <v/>
      </c>
      <c r="K283" t="str">
        <f>IFERROR(INDEX($B$2:$B$2873,MATCH(ROWS($J$2:J283),$J$2:$J$2873,0)),"")</f>
        <v/>
      </c>
    </row>
    <row r="284" spans="1:11">
      <c r="A284" s="60" t="s">
        <v>156</v>
      </c>
      <c r="B284" s="60" t="s">
        <v>823</v>
      </c>
      <c r="C284" s="59">
        <v>145.74</v>
      </c>
      <c r="D284" s="60" t="s">
        <v>39</v>
      </c>
      <c r="E284" s="60" t="s">
        <v>210</v>
      </c>
      <c r="F284" s="60" t="s">
        <v>40</v>
      </c>
      <c r="G284" s="60" t="s">
        <v>210</v>
      </c>
      <c r="H284" s="60" t="s">
        <v>210</v>
      </c>
      <c r="I284">
        <f>--ISNUMBER(IFERROR(SEARCH(Anketa!$E$3,'SDF biotopi'!$A284,1),""))</f>
        <v>0</v>
      </c>
      <c r="J284" t="str">
        <f>IF(I284=1,COUNTIF($I$2:I284,1),"")</f>
        <v/>
      </c>
      <c r="K284" t="str">
        <f>IFERROR(INDEX($B$2:$B$2873,MATCH(ROWS($J$2:J284),$J$2:$J$2873,0)),"")</f>
        <v/>
      </c>
    </row>
    <row r="285" spans="1:11">
      <c r="A285" s="60" t="s">
        <v>156</v>
      </c>
      <c r="B285" s="60" t="s">
        <v>806</v>
      </c>
      <c r="C285" s="59">
        <v>762.25</v>
      </c>
      <c r="D285" s="60" t="s">
        <v>39</v>
      </c>
      <c r="E285" s="60" t="s">
        <v>210</v>
      </c>
      <c r="F285" s="60" t="s">
        <v>210</v>
      </c>
      <c r="G285" s="60" t="s">
        <v>210</v>
      </c>
      <c r="H285" s="60" t="s">
        <v>210</v>
      </c>
      <c r="I285">
        <f>--ISNUMBER(IFERROR(SEARCH(Anketa!$E$3,'SDF biotopi'!$A285,1),""))</f>
        <v>0</v>
      </c>
      <c r="J285" t="str">
        <f>IF(I285=1,COUNTIF($I$2:I285,1),"")</f>
        <v/>
      </c>
      <c r="K285" t="str">
        <f>IFERROR(INDEX($B$2:$B$2873,MATCH(ROWS($J$2:J285),$J$2:$J$2873,0)),"")</f>
        <v/>
      </c>
    </row>
    <row r="286" spans="1:11">
      <c r="A286" s="60" t="s">
        <v>156</v>
      </c>
      <c r="B286" s="60" t="s">
        <v>825</v>
      </c>
      <c r="C286" s="59">
        <v>2.57</v>
      </c>
      <c r="D286" s="60" t="s">
        <v>39</v>
      </c>
      <c r="E286" s="60" t="s">
        <v>818</v>
      </c>
      <c r="F286" s="60" t="s">
        <v>40</v>
      </c>
      <c r="G286" s="60" t="s">
        <v>818</v>
      </c>
      <c r="H286" s="60" t="s">
        <v>818</v>
      </c>
      <c r="I286">
        <f>--ISNUMBER(IFERROR(SEARCH(Anketa!$E$3,'SDF biotopi'!$A286,1),""))</f>
        <v>0</v>
      </c>
      <c r="J286" t="str">
        <f>IF(I286=1,COUNTIF($I$2:I286,1),"")</f>
        <v/>
      </c>
      <c r="K286" t="str">
        <f>IFERROR(INDEX($B$2:$B$2873,MATCH(ROWS($J$2:J286),$J$2:$J$2873,0)),"")</f>
        <v/>
      </c>
    </row>
    <row r="287" spans="1:11">
      <c r="A287" s="60" t="s">
        <v>156</v>
      </c>
      <c r="B287" s="60" t="s">
        <v>835</v>
      </c>
      <c r="C287" s="59">
        <v>2.82</v>
      </c>
      <c r="D287" s="60" t="s">
        <v>39</v>
      </c>
      <c r="E287" s="60" t="s">
        <v>818</v>
      </c>
      <c r="F287" s="60" t="s">
        <v>40</v>
      </c>
      <c r="G287" s="60" t="s">
        <v>818</v>
      </c>
      <c r="H287" s="60" t="s">
        <v>818</v>
      </c>
      <c r="I287">
        <f>--ISNUMBER(IFERROR(SEARCH(Anketa!$E$3,'SDF biotopi'!$A287,1),""))</f>
        <v>0</v>
      </c>
      <c r="J287" t="str">
        <f>IF(I287=1,COUNTIF($I$2:I287,1),"")</f>
        <v/>
      </c>
      <c r="K287" t="str">
        <f>IFERROR(INDEX($B$2:$B$2873,MATCH(ROWS($J$2:J287),$J$2:$J$2873,0)),"")</f>
        <v/>
      </c>
    </row>
    <row r="288" spans="1:11">
      <c r="A288" s="60" t="s">
        <v>156</v>
      </c>
      <c r="B288" s="60" t="s">
        <v>840</v>
      </c>
      <c r="C288" s="59">
        <v>2.79</v>
      </c>
      <c r="D288" s="60" t="s">
        <v>39</v>
      </c>
      <c r="E288" s="60" t="s">
        <v>818</v>
      </c>
      <c r="F288" s="60" t="s">
        <v>40</v>
      </c>
      <c r="G288" s="60" t="s">
        <v>818</v>
      </c>
      <c r="H288" s="60" t="s">
        <v>818</v>
      </c>
      <c r="I288">
        <f>--ISNUMBER(IFERROR(SEARCH(Anketa!$E$3,'SDF biotopi'!$A288,1),""))</f>
        <v>0</v>
      </c>
      <c r="J288" t="str">
        <f>IF(I288=1,COUNTIF($I$2:I288,1),"")</f>
        <v/>
      </c>
      <c r="K288" t="str">
        <f>IFERROR(INDEX($B$2:$B$2873,MATCH(ROWS($J$2:J288),$J$2:$J$2873,0)),"")</f>
        <v/>
      </c>
    </row>
    <row r="289" spans="1:11">
      <c r="A289" s="60" t="s">
        <v>158</v>
      </c>
      <c r="B289" s="60" t="s">
        <v>813</v>
      </c>
      <c r="C289" s="59">
        <v>1.7</v>
      </c>
      <c r="D289" s="60" t="s">
        <v>39</v>
      </c>
      <c r="E289" s="60" t="s">
        <v>41</v>
      </c>
      <c r="F289" s="60" t="s">
        <v>40</v>
      </c>
      <c r="G289" s="60" t="s">
        <v>41</v>
      </c>
      <c r="H289" s="60" t="s">
        <v>40</v>
      </c>
      <c r="I289">
        <f>--ISNUMBER(IFERROR(SEARCH(Anketa!$E$3,'SDF biotopi'!$A289,1),""))</f>
        <v>0</v>
      </c>
      <c r="J289" t="str">
        <f>IF(I289=1,COUNTIF($I$2:I289,1),"")</f>
        <v/>
      </c>
      <c r="K289" t="str">
        <f>IFERROR(INDEX($B$2:$B$2873,MATCH(ROWS($J$2:J289),$J$2:$J$2873,0)),"")</f>
        <v/>
      </c>
    </row>
    <row r="290" spans="1:11">
      <c r="A290" s="60" t="s">
        <v>158</v>
      </c>
      <c r="B290" s="60" t="s">
        <v>807</v>
      </c>
      <c r="C290" s="59">
        <v>2.19</v>
      </c>
      <c r="D290" s="60" t="s">
        <v>39</v>
      </c>
      <c r="E290" s="60" t="s">
        <v>41</v>
      </c>
      <c r="F290" s="60" t="s">
        <v>40</v>
      </c>
      <c r="G290" s="60" t="s">
        <v>210</v>
      </c>
      <c r="H290" s="60" t="s">
        <v>41</v>
      </c>
      <c r="I290">
        <f>--ISNUMBER(IFERROR(SEARCH(Anketa!$E$3,'SDF biotopi'!$A290,1),""))</f>
        <v>0</v>
      </c>
      <c r="J290" t="str">
        <f>IF(I290=1,COUNTIF($I$2:I290,1),"")</f>
        <v/>
      </c>
      <c r="K290" t="str">
        <f>IFERROR(INDEX($B$2:$B$2873,MATCH(ROWS($J$2:J290),$J$2:$J$2873,0)),"")</f>
        <v/>
      </c>
    </row>
    <row r="291" spans="1:11">
      <c r="A291" s="60" t="s">
        <v>158</v>
      </c>
      <c r="B291" s="60" t="s">
        <v>820</v>
      </c>
      <c r="C291" s="59">
        <v>3.92</v>
      </c>
      <c r="D291" s="60" t="s">
        <v>39</v>
      </c>
      <c r="E291" s="60" t="s">
        <v>210</v>
      </c>
      <c r="F291" s="60" t="s">
        <v>40</v>
      </c>
      <c r="G291" s="60" t="s">
        <v>210</v>
      </c>
      <c r="H291" s="60" t="s">
        <v>210</v>
      </c>
      <c r="I291">
        <f>--ISNUMBER(IFERROR(SEARCH(Anketa!$E$3,'SDF biotopi'!$A291,1),""))</f>
        <v>0</v>
      </c>
      <c r="J291" t="str">
        <f>IF(I291=1,COUNTIF($I$2:I291,1),"")</f>
        <v/>
      </c>
      <c r="K291" t="str">
        <f>IFERROR(INDEX($B$2:$B$2873,MATCH(ROWS($J$2:J291),$J$2:$J$2873,0)),"")</f>
        <v/>
      </c>
    </row>
    <row r="292" spans="1:11">
      <c r="A292" s="60" t="s">
        <v>158</v>
      </c>
      <c r="B292" s="60" t="s">
        <v>802</v>
      </c>
      <c r="C292" s="59">
        <v>148.86000000000001</v>
      </c>
      <c r="D292" s="60" t="s">
        <v>39</v>
      </c>
      <c r="E292" s="60" t="s">
        <v>210</v>
      </c>
      <c r="F292" s="60" t="s">
        <v>40</v>
      </c>
      <c r="G292" s="60" t="s">
        <v>41</v>
      </c>
      <c r="H292" s="60" t="s">
        <v>210</v>
      </c>
      <c r="I292">
        <f>--ISNUMBER(IFERROR(SEARCH(Anketa!$E$3,'SDF biotopi'!$A292,1),""))</f>
        <v>0</v>
      </c>
      <c r="J292" t="str">
        <f>IF(I292=1,COUNTIF($I$2:I292,1),"")</f>
        <v/>
      </c>
      <c r="K292" t="str">
        <f>IFERROR(INDEX($B$2:$B$2873,MATCH(ROWS($J$2:J292),$J$2:$J$2873,0)),"")</f>
        <v/>
      </c>
    </row>
    <row r="293" spans="1:11">
      <c r="A293" s="60" t="s">
        <v>158</v>
      </c>
      <c r="B293" s="60" t="s">
        <v>809</v>
      </c>
      <c r="C293" s="59">
        <v>51.67</v>
      </c>
      <c r="D293" s="60" t="s">
        <v>39</v>
      </c>
      <c r="E293" s="60" t="s">
        <v>210</v>
      </c>
      <c r="F293" s="60" t="s">
        <v>40</v>
      </c>
      <c r="G293" s="60" t="s">
        <v>210</v>
      </c>
      <c r="H293" s="60" t="s">
        <v>210</v>
      </c>
      <c r="I293">
        <f>--ISNUMBER(IFERROR(SEARCH(Anketa!$E$3,'SDF biotopi'!$A293,1),""))</f>
        <v>0</v>
      </c>
      <c r="J293" t="str">
        <f>IF(I293=1,COUNTIF($I$2:I293,1),"")</f>
        <v/>
      </c>
      <c r="K293" t="str">
        <f>IFERROR(INDEX($B$2:$B$2873,MATCH(ROWS($J$2:J293),$J$2:$J$2873,0)),"")</f>
        <v/>
      </c>
    </row>
    <row r="294" spans="1:11">
      <c r="A294" s="60" t="s">
        <v>158</v>
      </c>
      <c r="B294" s="60" t="s">
        <v>835</v>
      </c>
      <c r="C294" s="59">
        <v>13.06</v>
      </c>
      <c r="D294" s="60" t="s">
        <v>39</v>
      </c>
      <c r="E294" s="60" t="s">
        <v>40</v>
      </c>
      <c r="F294" s="60" t="s">
        <v>40</v>
      </c>
      <c r="G294" s="60" t="s">
        <v>41</v>
      </c>
      <c r="H294" s="60" t="s">
        <v>40</v>
      </c>
      <c r="I294">
        <f>--ISNUMBER(IFERROR(SEARCH(Anketa!$E$3,'SDF biotopi'!$A294,1),""))</f>
        <v>0</v>
      </c>
      <c r="J294" t="str">
        <f>IF(I294=1,COUNTIF($I$2:I294,1),"")</f>
        <v/>
      </c>
      <c r="K294" t="str">
        <f>IFERROR(INDEX($B$2:$B$2873,MATCH(ROWS($J$2:J294),$J$2:$J$2873,0)),"")</f>
        <v/>
      </c>
    </row>
    <row r="295" spans="1:11">
      <c r="A295" s="60" t="s">
        <v>158</v>
      </c>
      <c r="B295" s="60" t="s">
        <v>834</v>
      </c>
      <c r="C295" s="59">
        <v>7.0000000000000007E-2</v>
      </c>
      <c r="D295" s="60" t="s">
        <v>39</v>
      </c>
      <c r="E295" s="60" t="s">
        <v>40</v>
      </c>
      <c r="F295" s="60" t="s">
        <v>40</v>
      </c>
      <c r="G295" s="60" t="s">
        <v>210</v>
      </c>
      <c r="H295" s="60" t="s">
        <v>40</v>
      </c>
      <c r="I295">
        <f>--ISNUMBER(IFERROR(SEARCH(Anketa!$E$3,'SDF biotopi'!$A295,1),""))</f>
        <v>0</v>
      </c>
      <c r="J295" t="str">
        <f>IF(I295=1,COUNTIF($I$2:I295,1),"")</f>
        <v/>
      </c>
      <c r="K295" t="str">
        <f>IFERROR(INDEX($B$2:$B$2873,MATCH(ROWS($J$2:J295),$J$2:$J$2873,0)),"")</f>
        <v/>
      </c>
    </row>
    <row r="296" spans="1:11">
      <c r="A296" s="60" t="s">
        <v>158</v>
      </c>
      <c r="B296" s="60" t="s">
        <v>844</v>
      </c>
      <c r="C296" s="59">
        <v>2.8000000000000001E-2</v>
      </c>
      <c r="D296" s="60" t="s">
        <v>39</v>
      </c>
      <c r="E296" s="60" t="s">
        <v>40</v>
      </c>
      <c r="F296" s="60" t="s">
        <v>40</v>
      </c>
      <c r="G296" s="60" t="s">
        <v>41</v>
      </c>
      <c r="H296" s="60" t="s">
        <v>40</v>
      </c>
      <c r="I296">
        <f>--ISNUMBER(IFERROR(SEARCH(Anketa!$E$3,'SDF biotopi'!$A296,1),""))</f>
        <v>0</v>
      </c>
      <c r="J296" t="str">
        <f>IF(I296=1,COUNTIF($I$2:I296,1),"")</f>
        <v/>
      </c>
      <c r="K296" t="str">
        <f>IFERROR(INDEX($B$2:$B$2873,MATCH(ROWS($J$2:J296),$J$2:$J$2873,0)),"")</f>
        <v/>
      </c>
    </row>
    <row r="297" spans="1:11">
      <c r="A297" s="60" t="s">
        <v>158</v>
      </c>
      <c r="B297" s="60" t="s">
        <v>842</v>
      </c>
      <c r="C297" s="59">
        <v>3.5000000000000003E-2</v>
      </c>
      <c r="D297" s="60" t="s">
        <v>39</v>
      </c>
      <c r="E297" s="60" t="s">
        <v>40</v>
      </c>
      <c r="F297" s="60" t="s">
        <v>40</v>
      </c>
      <c r="G297" s="60" t="s">
        <v>41</v>
      </c>
      <c r="H297" s="60" t="s">
        <v>40</v>
      </c>
      <c r="I297">
        <f>--ISNUMBER(IFERROR(SEARCH(Anketa!$E$3,'SDF biotopi'!$A297,1),""))</f>
        <v>0</v>
      </c>
      <c r="J297" t="str">
        <f>IF(I297=1,COUNTIF($I$2:I297,1),"")</f>
        <v/>
      </c>
      <c r="K297" t="str">
        <f>IFERROR(INDEX($B$2:$B$2873,MATCH(ROWS($J$2:J297),$J$2:$J$2873,0)),"")</f>
        <v/>
      </c>
    </row>
    <row r="298" spans="1:11">
      <c r="A298" s="60" t="s">
        <v>158</v>
      </c>
      <c r="B298" s="60" t="s">
        <v>803</v>
      </c>
      <c r="C298" s="59">
        <v>0.17</v>
      </c>
      <c r="D298" s="60" t="s">
        <v>39</v>
      </c>
      <c r="E298" s="60" t="s">
        <v>40</v>
      </c>
      <c r="F298" s="60" t="s">
        <v>40</v>
      </c>
      <c r="G298" s="60" t="s">
        <v>41</v>
      </c>
      <c r="H298" s="60" t="s">
        <v>40</v>
      </c>
      <c r="I298">
        <f>--ISNUMBER(IFERROR(SEARCH(Anketa!$E$3,'SDF biotopi'!$A298,1),""))</f>
        <v>0</v>
      </c>
      <c r="J298" t="str">
        <f>IF(I298=1,COUNTIF($I$2:I298,1),"")</f>
        <v/>
      </c>
      <c r="K298" t="str">
        <f>IFERROR(INDEX($B$2:$B$2873,MATCH(ROWS($J$2:J298),$J$2:$J$2873,0)),"")</f>
        <v/>
      </c>
    </row>
    <row r="299" spans="1:11">
      <c r="A299" s="60" t="s">
        <v>158</v>
      </c>
      <c r="B299" s="60" t="s">
        <v>812</v>
      </c>
      <c r="C299" s="59">
        <v>9.07</v>
      </c>
      <c r="D299" s="60" t="s">
        <v>39</v>
      </c>
      <c r="E299" s="60" t="s">
        <v>210</v>
      </c>
      <c r="F299" s="60" t="s">
        <v>40</v>
      </c>
      <c r="G299" s="60" t="s">
        <v>210</v>
      </c>
      <c r="H299" s="60" t="s">
        <v>210</v>
      </c>
      <c r="I299">
        <f>--ISNUMBER(IFERROR(SEARCH(Anketa!$E$3,'SDF biotopi'!$A299,1),""))</f>
        <v>0</v>
      </c>
      <c r="J299" t="str">
        <f>IF(I299=1,COUNTIF($I$2:I299,1),"")</f>
        <v/>
      </c>
      <c r="K299" t="str">
        <f>IFERROR(INDEX($B$2:$B$2873,MATCH(ROWS($J$2:J299),$J$2:$J$2873,0)),"")</f>
        <v/>
      </c>
    </row>
    <row r="300" spans="1:11">
      <c r="A300" s="60" t="s">
        <v>160</v>
      </c>
      <c r="B300" s="60" t="s">
        <v>810</v>
      </c>
      <c r="C300" s="59">
        <v>0.19</v>
      </c>
      <c r="D300" s="60" t="s">
        <v>39</v>
      </c>
      <c r="E300" s="60" t="s">
        <v>818</v>
      </c>
      <c r="F300" s="60" t="s">
        <v>818</v>
      </c>
      <c r="G300" s="60" t="s">
        <v>818</v>
      </c>
      <c r="H300" s="60" t="s">
        <v>818</v>
      </c>
      <c r="I300">
        <f>--ISNUMBER(IFERROR(SEARCH(Anketa!$E$3,'SDF biotopi'!$A300,1),""))</f>
        <v>0</v>
      </c>
      <c r="J300" t="str">
        <f>IF(I300=1,COUNTIF($I$2:I300,1),"")</f>
        <v/>
      </c>
      <c r="K300" t="str">
        <f>IFERROR(INDEX($B$2:$B$2873,MATCH(ROWS($J$2:J300),$J$2:$J$2873,0)),"")</f>
        <v/>
      </c>
    </row>
    <row r="301" spans="1:11">
      <c r="A301" s="60" t="s">
        <v>160</v>
      </c>
      <c r="B301" s="60" t="s">
        <v>813</v>
      </c>
      <c r="C301" s="59">
        <v>1.08</v>
      </c>
      <c r="D301" s="60" t="s">
        <v>39</v>
      </c>
      <c r="E301" s="60" t="s">
        <v>40</v>
      </c>
      <c r="F301" s="60" t="s">
        <v>41</v>
      </c>
      <c r="G301" s="60" t="s">
        <v>210</v>
      </c>
      <c r="H301" s="60" t="s">
        <v>41</v>
      </c>
      <c r="I301">
        <f>--ISNUMBER(IFERROR(SEARCH(Anketa!$E$3,'SDF biotopi'!$A301,1),""))</f>
        <v>0</v>
      </c>
      <c r="J301" t="str">
        <f>IF(I301=1,COUNTIF($I$2:I301,1),"")</f>
        <v/>
      </c>
      <c r="K301" t="str">
        <f>IFERROR(INDEX($B$2:$B$2873,MATCH(ROWS($J$2:J301),$J$2:$J$2873,0)),"")</f>
        <v/>
      </c>
    </row>
    <row r="302" spans="1:11">
      <c r="A302" s="60" t="s">
        <v>160</v>
      </c>
      <c r="B302" s="60" t="s">
        <v>816</v>
      </c>
      <c r="C302" s="59">
        <v>6.21</v>
      </c>
      <c r="D302" s="60" t="s">
        <v>39</v>
      </c>
      <c r="E302" s="60" t="s">
        <v>818</v>
      </c>
      <c r="F302" s="60" t="s">
        <v>40</v>
      </c>
      <c r="G302" s="60" t="s">
        <v>818</v>
      </c>
      <c r="H302" s="60" t="s">
        <v>818</v>
      </c>
      <c r="I302">
        <f>--ISNUMBER(IFERROR(SEARCH(Anketa!$E$3,'SDF biotopi'!$A302,1),""))</f>
        <v>0</v>
      </c>
      <c r="J302" t="str">
        <f>IF(I302=1,COUNTIF($I$2:I302,1),"")</f>
        <v/>
      </c>
      <c r="K302" t="str">
        <f>IFERROR(INDEX($B$2:$B$2873,MATCH(ROWS($J$2:J302),$J$2:$J$2873,0)),"")</f>
        <v/>
      </c>
    </row>
    <row r="303" spans="1:11">
      <c r="A303" s="60" t="s">
        <v>160</v>
      </c>
      <c r="B303" s="60" t="s">
        <v>820</v>
      </c>
      <c r="C303" s="59">
        <v>0.97</v>
      </c>
      <c r="D303" s="60" t="s">
        <v>39</v>
      </c>
      <c r="E303" s="60" t="s">
        <v>818</v>
      </c>
      <c r="F303" s="60" t="s">
        <v>818</v>
      </c>
      <c r="G303" s="60" t="s">
        <v>818</v>
      </c>
      <c r="H303" s="60" t="s">
        <v>818</v>
      </c>
      <c r="I303">
        <f>--ISNUMBER(IFERROR(SEARCH(Anketa!$E$3,'SDF biotopi'!$A303,1),""))</f>
        <v>0</v>
      </c>
      <c r="J303" t="str">
        <f>IF(I303=1,COUNTIF($I$2:I303,1),"")</f>
        <v/>
      </c>
      <c r="K303" t="str">
        <f>IFERROR(INDEX($B$2:$B$2873,MATCH(ROWS($J$2:J303),$J$2:$J$2873,0)),"")</f>
        <v/>
      </c>
    </row>
    <row r="304" spans="1:11">
      <c r="A304" s="60" t="s">
        <v>160</v>
      </c>
      <c r="B304" s="60" t="s">
        <v>812</v>
      </c>
      <c r="C304" s="59">
        <v>0.81</v>
      </c>
      <c r="D304" s="60" t="s">
        <v>39</v>
      </c>
      <c r="E304" s="60" t="s">
        <v>818</v>
      </c>
      <c r="F304" s="60" t="s">
        <v>818</v>
      </c>
      <c r="G304" s="60" t="s">
        <v>818</v>
      </c>
      <c r="H304" s="60" t="s">
        <v>818</v>
      </c>
      <c r="I304">
        <f>--ISNUMBER(IFERROR(SEARCH(Anketa!$E$3,'SDF biotopi'!$A304,1),""))</f>
        <v>0</v>
      </c>
      <c r="J304" t="str">
        <f>IF(I304=1,COUNTIF($I$2:I304,1),"")</f>
        <v/>
      </c>
      <c r="K304" t="str">
        <f>IFERROR(INDEX($B$2:$B$2873,MATCH(ROWS($J$2:J304),$J$2:$J$2873,0)),"")</f>
        <v/>
      </c>
    </row>
    <row r="305" spans="1:11">
      <c r="A305" s="60" t="s">
        <v>160</v>
      </c>
      <c r="B305" s="60" t="s">
        <v>834</v>
      </c>
      <c r="C305" s="59">
        <v>0.03</v>
      </c>
      <c r="D305" s="60" t="s">
        <v>39</v>
      </c>
      <c r="E305" s="60" t="s">
        <v>41</v>
      </c>
      <c r="F305" s="60" t="s">
        <v>40</v>
      </c>
      <c r="G305" s="60" t="s">
        <v>41</v>
      </c>
      <c r="H305" s="60" t="s">
        <v>40</v>
      </c>
      <c r="I305">
        <f>--ISNUMBER(IFERROR(SEARCH(Anketa!$E$3,'SDF biotopi'!$A305,1),""))</f>
        <v>0</v>
      </c>
      <c r="J305" t="str">
        <f>IF(I305=1,COUNTIF($I$2:I305,1),"")</f>
        <v/>
      </c>
      <c r="K305" t="str">
        <f>IFERROR(INDEX($B$2:$B$2873,MATCH(ROWS($J$2:J305),$J$2:$J$2873,0)),"")</f>
        <v/>
      </c>
    </row>
    <row r="306" spans="1:11">
      <c r="A306" s="60" t="s">
        <v>160</v>
      </c>
      <c r="B306" s="60" t="s">
        <v>825</v>
      </c>
      <c r="C306" s="59">
        <v>30.86</v>
      </c>
      <c r="D306" s="60" t="s">
        <v>39</v>
      </c>
      <c r="E306" s="60" t="s">
        <v>210</v>
      </c>
      <c r="F306" s="60" t="s">
        <v>40</v>
      </c>
      <c r="G306" s="60" t="s">
        <v>41</v>
      </c>
      <c r="H306" s="60" t="s">
        <v>41</v>
      </c>
      <c r="I306">
        <f>--ISNUMBER(IFERROR(SEARCH(Anketa!$E$3,'SDF biotopi'!$A306,1),""))</f>
        <v>0</v>
      </c>
      <c r="J306" t="str">
        <f>IF(I306=1,COUNTIF($I$2:I306,1),"")</f>
        <v/>
      </c>
      <c r="K306" t="str">
        <f>IFERROR(INDEX($B$2:$B$2873,MATCH(ROWS($J$2:J306),$J$2:$J$2873,0)),"")</f>
        <v/>
      </c>
    </row>
    <row r="307" spans="1:11">
      <c r="A307" s="60" t="s">
        <v>160</v>
      </c>
      <c r="B307" s="60" t="s">
        <v>809</v>
      </c>
      <c r="C307" s="59">
        <v>106.84</v>
      </c>
      <c r="D307" s="60" t="s">
        <v>39</v>
      </c>
      <c r="E307" s="60" t="s">
        <v>210</v>
      </c>
      <c r="F307" s="60" t="s">
        <v>40</v>
      </c>
      <c r="G307" s="60" t="s">
        <v>210</v>
      </c>
      <c r="H307" s="60" t="s">
        <v>210</v>
      </c>
      <c r="I307">
        <f>--ISNUMBER(IFERROR(SEARCH(Anketa!$E$3,'SDF biotopi'!$A307,1),""))</f>
        <v>0</v>
      </c>
      <c r="J307" t="str">
        <f>IF(I307=1,COUNTIF($I$2:I307,1),"")</f>
        <v/>
      </c>
      <c r="K307" t="str">
        <f>IFERROR(INDEX($B$2:$B$2873,MATCH(ROWS($J$2:J307),$J$2:$J$2873,0)),"")</f>
        <v/>
      </c>
    </row>
    <row r="308" spans="1:11">
      <c r="A308" s="60" t="s">
        <v>160</v>
      </c>
      <c r="B308" s="60" t="s">
        <v>815</v>
      </c>
      <c r="C308" s="59">
        <v>1.29</v>
      </c>
      <c r="D308" s="60" t="s">
        <v>39</v>
      </c>
      <c r="E308" s="60" t="s">
        <v>818</v>
      </c>
      <c r="F308" s="60" t="s">
        <v>40</v>
      </c>
      <c r="G308" s="60" t="s">
        <v>818</v>
      </c>
      <c r="H308" s="60" t="s">
        <v>818</v>
      </c>
      <c r="I308">
        <f>--ISNUMBER(IFERROR(SEARCH(Anketa!$E$3,'SDF biotopi'!$A308,1),""))</f>
        <v>0</v>
      </c>
      <c r="J308" t="str">
        <f>IF(I308=1,COUNTIF($I$2:I308,1),"")</f>
        <v/>
      </c>
      <c r="K308" t="str">
        <f>IFERROR(INDEX($B$2:$B$2873,MATCH(ROWS($J$2:J308),$J$2:$J$2873,0)),"")</f>
        <v/>
      </c>
    </row>
    <row r="309" spans="1:11">
      <c r="A309" s="60" t="s">
        <v>160</v>
      </c>
      <c r="B309" s="60" t="s">
        <v>817</v>
      </c>
      <c r="C309" s="59">
        <v>6.39</v>
      </c>
      <c r="D309" s="60" t="s">
        <v>39</v>
      </c>
      <c r="E309" s="60" t="s">
        <v>41</v>
      </c>
      <c r="F309" s="60" t="s">
        <v>40</v>
      </c>
      <c r="G309" s="60" t="s">
        <v>41</v>
      </c>
      <c r="H309" s="60" t="s">
        <v>40</v>
      </c>
      <c r="I309">
        <f>--ISNUMBER(IFERROR(SEARCH(Anketa!$E$3,'SDF biotopi'!$A309,1),""))</f>
        <v>0</v>
      </c>
      <c r="J309" t="str">
        <f>IF(I309=1,COUNTIF($I$2:I309,1),"")</f>
        <v/>
      </c>
      <c r="K309" t="str">
        <f>IFERROR(INDEX($B$2:$B$2873,MATCH(ROWS($J$2:J309),$J$2:$J$2873,0)),"")</f>
        <v/>
      </c>
    </row>
    <row r="310" spans="1:11">
      <c r="A310" s="60" t="s">
        <v>160</v>
      </c>
      <c r="B310" s="60" t="s">
        <v>811</v>
      </c>
      <c r="C310" s="59">
        <v>83.03</v>
      </c>
      <c r="D310" s="60" t="s">
        <v>39</v>
      </c>
      <c r="E310" s="60" t="s">
        <v>818</v>
      </c>
      <c r="F310" s="60" t="s">
        <v>818</v>
      </c>
      <c r="G310" s="60" t="s">
        <v>818</v>
      </c>
      <c r="H310" s="60" t="s">
        <v>818</v>
      </c>
      <c r="I310">
        <f>--ISNUMBER(IFERROR(SEARCH(Anketa!$E$3,'SDF biotopi'!$A310,1),""))</f>
        <v>0</v>
      </c>
      <c r="J310" t="str">
        <f>IF(I310=1,COUNTIF($I$2:I310,1),"")</f>
        <v/>
      </c>
      <c r="K310" t="str">
        <f>IFERROR(INDEX($B$2:$B$2873,MATCH(ROWS($J$2:J310),$J$2:$J$2873,0)),"")</f>
        <v/>
      </c>
    </row>
    <row r="311" spans="1:11">
      <c r="A311" s="60" t="s">
        <v>162</v>
      </c>
      <c r="B311" s="60" t="s">
        <v>816</v>
      </c>
      <c r="C311" s="59">
        <v>131.77000000000001</v>
      </c>
      <c r="D311" s="60" t="s">
        <v>39</v>
      </c>
      <c r="E311" s="60" t="s">
        <v>818</v>
      </c>
      <c r="F311" s="60" t="s">
        <v>40</v>
      </c>
      <c r="G311" s="60" t="s">
        <v>818</v>
      </c>
      <c r="H311" s="60" t="s">
        <v>818</v>
      </c>
      <c r="I311">
        <f>--ISNUMBER(IFERROR(SEARCH(Anketa!$E$3,'SDF biotopi'!$A311,1),""))</f>
        <v>0</v>
      </c>
      <c r="J311" t="str">
        <f>IF(I311=1,COUNTIF($I$2:I311,1),"")</f>
        <v/>
      </c>
      <c r="K311" t="str">
        <f>IFERROR(INDEX($B$2:$B$2873,MATCH(ROWS($J$2:J311),$J$2:$J$2873,0)),"")</f>
        <v/>
      </c>
    </row>
    <row r="312" spans="1:11">
      <c r="A312" s="60" t="s">
        <v>162</v>
      </c>
      <c r="B312" s="60" t="s">
        <v>802</v>
      </c>
      <c r="C312" s="59">
        <v>13.48</v>
      </c>
      <c r="D312" s="60" t="s">
        <v>39</v>
      </c>
      <c r="E312" s="60" t="s">
        <v>41</v>
      </c>
      <c r="F312" s="60" t="s">
        <v>40</v>
      </c>
      <c r="G312" s="60" t="s">
        <v>210</v>
      </c>
      <c r="H312" s="60" t="s">
        <v>41</v>
      </c>
      <c r="I312">
        <f>--ISNUMBER(IFERROR(SEARCH(Anketa!$E$3,'SDF biotopi'!$A312,1),""))</f>
        <v>0</v>
      </c>
      <c r="J312" t="str">
        <f>IF(I312=1,COUNTIF($I$2:I312,1),"")</f>
        <v/>
      </c>
      <c r="K312" t="str">
        <f>IFERROR(INDEX($B$2:$B$2873,MATCH(ROWS($J$2:J312),$J$2:$J$2873,0)),"")</f>
        <v/>
      </c>
    </row>
    <row r="313" spans="1:11">
      <c r="A313" s="60" t="s">
        <v>162</v>
      </c>
      <c r="B313" s="60" t="s">
        <v>815</v>
      </c>
      <c r="C313" s="59">
        <v>0</v>
      </c>
      <c r="D313" s="60" t="s">
        <v>39</v>
      </c>
      <c r="E313" s="60" t="s">
        <v>818</v>
      </c>
      <c r="F313" s="60" t="s">
        <v>40</v>
      </c>
      <c r="G313" s="60" t="s">
        <v>818</v>
      </c>
      <c r="H313" s="60" t="s">
        <v>818</v>
      </c>
      <c r="I313">
        <f>--ISNUMBER(IFERROR(SEARCH(Anketa!$E$3,'SDF biotopi'!$A313,1),""))</f>
        <v>0</v>
      </c>
      <c r="J313" t="str">
        <f>IF(I313=1,COUNTIF($I$2:I313,1),"")</f>
        <v/>
      </c>
      <c r="K313" t="str">
        <f>IFERROR(INDEX($B$2:$B$2873,MATCH(ROWS($J$2:J313),$J$2:$J$2873,0)),"")</f>
        <v/>
      </c>
    </row>
    <row r="314" spans="1:11">
      <c r="A314" s="60" t="s">
        <v>162</v>
      </c>
      <c r="B314" s="60" t="s">
        <v>823</v>
      </c>
      <c r="C314" s="59">
        <v>1.53</v>
      </c>
      <c r="D314" s="60" t="s">
        <v>39</v>
      </c>
      <c r="E314" s="60" t="s">
        <v>818</v>
      </c>
      <c r="F314" s="60" t="s">
        <v>40</v>
      </c>
      <c r="G314" s="60" t="s">
        <v>818</v>
      </c>
      <c r="H314" s="60" t="s">
        <v>818</v>
      </c>
      <c r="I314">
        <f>--ISNUMBER(IFERROR(SEARCH(Anketa!$E$3,'SDF biotopi'!$A314,1),""))</f>
        <v>0</v>
      </c>
      <c r="J314" t="str">
        <f>IF(I314=1,COUNTIF($I$2:I314,1),"")</f>
        <v/>
      </c>
      <c r="K314" t="str">
        <f>IFERROR(INDEX($B$2:$B$2873,MATCH(ROWS($J$2:J314),$J$2:$J$2873,0)),"")</f>
        <v/>
      </c>
    </row>
    <row r="315" spans="1:11">
      <c r="A315" s="60" t="s">
        <v>162</v>
      </c>
      <c r="B315" s="60" t="s">
        <v>835</v>
      </c>
      <c r="C315" s="59">
        <v>4.96</v>
      </c>
      <c r="D315" s="60" t="s">
        <v>39</v>
      </c>
      <c r="E315" s="60" t="s">
        <v>41</v>
      </c>
      <c r="F315" s="60" t="s">
        <v>40</v>
      </c>
      <c r="G315" s="60" t="s">
        <v>41</v>
      </c>
      <c r="H315" s="60" t="s">
        <v>41</v>
      </c>
      <c r="I315">
        <f>--ISNUMBER(IFERROR(SEARCH(Anketa!$E$3,'SDF biotopi'!$A315,1),""))</f>
        <v>0</v>
      </c>
      <c r="J315" t="str">
        <f>IF(I315=1,COUNTIF($I$2:I315,1),"")</f>
        <v/>
      </c>
      <c r="K315" t="str">
        <f>IFERROR(INDEX($B$2:$B$2873,MATCH(ROWS($J$2:J315),$J$2:$J$2873,0)),"")</f>
        <v/>
      </c>
    </row>
    <row r="316" spans="1:11">
      <c r="A316" s="60" t="s">
        <v>162</v>
      </c>
      <c r="B316" s="60" t="s">
        <v>810</v>
      </c>
      <c r="C316" s="59">
        <v>6.31</v>
      </c>
      <c r="D316" s="60" t="s">
        <v>39</v>
      </c>
      <c r="E316" s="60" t="s">
        <v>41</v>
      </c>
      <c r="F316" s="60" t="s">
        <v>40</v>
      </c>
      <c r="G316" s="60" t="s">
        <v>41</v>
      </c>
      <c r="H316" s="60" t="s">
        <v>41</v>
      </c>
      <c r="I316">
        <f>--ISNUMBER(IFERROR(SEARCH(Anketa!$E$3,'SDF biotopi'!$A316,1),""))</f>
        <v>0</v>
      </c>
      <c r="J316" t="str">
        <f>IF(I316=1,COUNTIF($I$2:I316,1),"")</f>
        <v/>
      </c>
      <c r="K316" t="str">
        <f>IFERROR(INDEX($B$2:$B$2873,MATCH(ROWS($J$2:J316),$J$2:$J$2873,0)),"")</f>
        <v/>
      </c>
    </row>
    <row r="317" spans="1:11">
      <c r="A317" s="60" t="s">
        <v>162</v>
      </c>
      <c r="B317" s="60" t="s">
        <v>805</v>
      </c>
      <c r="C317" s="59">
        <v>2.4900000000000002</v>
      </c>
      <c r="D317" s="60" t="s">
        <v>39</v>
      </c>
      <c r="E317" s="60" t="s">
        <v>818</v>
      </c>
      <c r="F317" s="60" t="s">
        <v>40</v>
      </c>
      <c r="G317" s="60" t="s">
        <v>818</v>
      </c>
      <c r="H317" s="60" t="s">
        <v>818</v>
      </c>
      <c r="I317">
        <f>--ISNUMBER(IFERROR(SEARCH(Anketa!$E$3,'SDF biotopi'!$A317,1),""))</f>
        <v>0</v>
      </c>
      <c r="J317" t="str">
        <f>IF(I317=1,COUNTIF($I$2:I317,1),"")</f>
        <v/>
      </c>
      <c r="K317" t="str">
        <f>IFERROR(INDEX($B$2:$B$2873,MATCH(ROWS($J$2:J317),$J$2:$J$2873,0)),"")</f>
        <v/>
      </c>
    </row>
    <row r="318" spans="1:11">
      <c r="A318" s="60" t="s">
        <v>162</v>
      </c>
      <c r="B318" s="60" t="s">
        <v>808</v>
      </c>
      <c r="C318" s="59">
        <v>10.89</v>
      </c>
      <c r="D318" s="60" t="s">
        <v>39</v>
      </c>
      <c r="E318" s="60" t="s">
        <v>41</v>
      </c>
      <c r="F318" s="60" t="s">
        <v>40</v>
      </c>
      <c r="G318" s="60" t="s">
        <v>41</v>
      </c>
      <c r="H318" s="60" t="s">
        <v>40</v>
      </c>
      <c r="I318">
        <f>--ISNUMBER(IFERROR(SEARCH(Anketa!$E$3,'SDF biotopi'!$A318,1),""))</f>
        <v>0</v>
      </c>
      <c r="J318" t="str">
        <f>IF(I318=1,COUNTIF($I$2:I318,1),"")</f>
        <v/>
      </c>
      <c r="K318" t="str">
        <f>IFERROR(INDEX($B$2:$B$2873,MATCH(ROWS($J$2:J318),$J$2:$J$2873,0)),"")</f>
        <v/>
      </c>
    </row>
    <row r="319" spans="1:11">
      <c r="A319" s="60" t="s">
        <v>162</v>
      </c>
      <c r="B319" s="60" t="s">
        <v>807</v>
      </c>
      <c r="C319" s="59">
        <v>8.56</v>
      </c>
      <c r="D319" s="60" t="s">
        <v>39</v>
      </c>
      <c r="E319" s="60" t="s">
        <v>818</v>
      </c>
      <c r="F319" s="60" t="s">
        <v>40</v>
      </c>
      <c r="G319" s="60" t="s">
        <v>818</v>
      </c>
      <c r="H319" s="60" t="s">
        <v>818</v>
      </c>
      <c r="I319">
        <f>--ISNUMBER(IFERROR(SEARCH(Anketa!$E$3,'SDF biotopi'!$A319,1),""))</f>
        <v>0</v>
      </c>
      <c r="J319" t="str">
        <f>IF(I319=1,COUNTIF($I$2:I319,1),"")</f>
        <v/>
      </c>
      <c r="K319" t="str">
        <f>IFERROR(INDEX($B$2:$B$2873,MATCH(ROWS($J$2:J319),$J$2:$J$2873,0)),"")</f>
        <v/>
      </c>
    </row>
    <row r="320" spans="1:11">
      <c r="A320" s="60" t="s">
        <v>162</v>
      </c>
      <c r="B320" s="60" t="s">
        <v>814</v>
      </c>
      <c r="C320" s="59">
        <v>0.33</v>
      </c>
      <c r="D320" s="60" t="s">
        <v>39</v>
      </c>
      <c r="E320" s="60" t="s">
        <v>818</v>
      </c>
      <c r="F320" s="60" t="s">
        <v>40</v>
      </c>
      <c r="G320" s="60" t="s">
        <v>818</v>
      </c>
      <c r="H320" s="60" t="s">
        <v>818</v>
      </c>
      <c r="I320">
        <f>--ISNUMBER(IFERROR(SEARCH(Anketa!$E$3,'SDF biotopi'!$A320,1),""))</f>
        <v>0</v>
      </c>
      <c r="J320" t="str">
        <f>IF(I320=1,COUNTIF($I$2:I320,1),"")</f>
        <v/>
      </c>
      <c r="K320" t="str">
        <f>IFERROR(INDEX($B$2:$B$2873,MATCH(ROWS($J$2:J320),$J$2:$J$2873,0)),"")</f>
        <v/>
      </c>
    </row>
    <row r="321" spans="1:11">
      <c r="A321" s="60" t="s">
        <v>164</v>
      </c>
      <c r="B321" s="60" t="s">
        <v>835</v>
      </c>
      <c r="C321" s="59">
        <v>8.32</v>
      </c>
      <c r="D321" s="60" t="s">
        <v>39</v>
      </c>
      <c r="E321" s="60" t="s">
        <v>818</v>
      </c>
      <c r="F321" s="60" t="s">
        <v>40</v>
      </c>
      <c r="G321" s="60" t="s">
        <v>818</v>
      </c>
      <c r="H321" s="60" t="s">
        <v>818</v>
      </c>
      <c r="I321">
        <f>--ISNUMBER(IFERROR(SEARCH(Anketa!$E$3,'SDF biotopi'!$A321,1),""))</f>
        <v>0</v>
      </c>
      <c r="J321" t="str">
        <f>IF(I321=1,COUNTIF($I$2:I321,1),"")</f>
        <v/>
      </c>
      <c r="K321" t="str">
        <f>IFERROR(INDEX($B$2:$B$2873,MATCH(ROWS($J$2:J321),$J$2:$J$2873,0)),"")</f>
        <v/>
      </c>
    </row>
    <row r="322" spans="1:11">
      <c r="A322" s="60" t="s">
        <v>164</v>
      </c>
      <c r="B322" s="60" t="s">
        <v>802</v>
      </c>
      <c r="C322" s="59">
        <v>5.16</v>
      </c>
      <c r="D322" s="60" t="s">
        <v>39</v>
      </c>
      <c r="E322" s="60" t="s">
        <v>40</v>
      </c>
      <c r="F322" s="60" t="s">
        <v>40</v>
      </c>
      <c r="G322" s="60" t="s">
        <v>41</v>
      </c>
      <c r="H322" s="60" t="s">
        <v>40</v>
      </c>
      <c r="I322">
        <f>--ISNUMBER(IFERROR(SEARCH(Anketa!$E$3,'SDF biotopi'!$A322,1),""))</f>
        <v>0</v>
      </c>
      <c r="J322" t="str">
        <f>IF(I322=1,COUNTIF($I$2:I322,1),"")</f>
        <v/>
      </c>
      <c r="K322" t="str">
        <f>IFERROR(INDEX($B$2:$B$2873,MATCH(ROWS($J$2:J322),$J$2:$J$2873,0)),"")</f>
        <v/>
      </c>
    </row>
    <row r="323" spans="1:11">
      <c r="A323" s="60" t="s">
        <v>164</v>
      </c>
      <c r="B323" s="60" t="s">
        <v>815</v>
      </c>
      <c r="C323" s="59">
        <v>2.5</v>
      </c>
      <c r="D323" s="60" t="s">
        <v>39</v>
      </c>
      <c r="E323" s="60" t="s">
        <v>818</v>
      </c>
      <c r="F323" s="60" t="s">
        <v>40</v>
      </c>
      <c r="G323" s="60" t="s">
        <v>818</v>
      </c>
      <c r="H323" s="60" t="s">
        <v>818</v>
      </c>
      <c r="I323">
        <f>--ISNUMBER(IFERROR(SEARCH(Anketa!$E$3,'SDF biotopi'!$A323,1),""))</f>
        <v>0</v>
      </c>
      <c r="J323" t="str">
        <f>IF(I323=1,COUNTIF($I$2:I323,1),"")</f>
        <v/>
      </c>
      <c r="K323" t="str">
        <f>IFERROR(INDEX($B$2:$B$2873,MATCH(ROWS($J$2:J323),$J$2:$J$2873,0)),"")</f>
        <v/>
      </c>
    </row>
    <row r="324" spans="1:11">
      <c r="A324" s="60" t="s">
        <v>164</v>
      </c>
      <c r="B324" s="60" t="s">
        <v>807</v>
      </c>
      <c r="C324" s="59">
        <v>1.28</v>
      </c>
      <c r="D324" s="60" t="s">
        <v>39</v>
      </c>
      <c r="E324" s="60" t="s">
        <v>41</v>
      </c>
      <c r="F324" s="60" t="s">
        <v>40</v>
      </c>
      <c r="G324" s="60" t="s">
        <v>210</v>
      </c>
      <c r="H324" s="60" t="s">
        <v>41</v>
      </c>
      <c r="I324">
        <f>--ISNUMBER(IFERROR(SEARCH(Anketa!$E$3,'SDF biotopi'!$A324,1),""))</f>
        <v>0</v>
      </c>
      <c r="J324" t="str">
        <f>IF(I324=1,COUNTIF($I$2:I324,1),"")</f>
        <v/>
      </c>
      <c r="K324" t="str">
        <f>IFERROR(INDEX($B$2:$B$2873,MATCH(ROWS($J$2:J324),$J$2:$J$2873,0)),"")</f>
        <v/>
      </c>
    </row>
    <row r="325" spans="1:11">
      <c r="A325" s="60" t="s">
        <v>164</v>
      </c>
      <c r="B325" s="60" t="s">
        <v>823</v>
      </c>
      <c r="C325" s="59">
        <v>635.84</v>
      </c>
      <c r="D325" s="60" t="s">
        <v>39</v>
      </c>
      <c r="E325" s="60" t="s">
        <v>210</v>
      </c>
      <c r="F325" s="60" t="s">
        <v>40</v>
      </c>
      <c r="G325" s="60" t="s">
        <v>210</v>
      </c>
      <c r="H325" s="60" t="s">
        <v>210</v>
      </c>
      <c r="I325">
        <f>--ISNUMBER(IFERROR(SEARCH(Anketa!$E$3,'SDF biotopi'!$A325,1),""))</f>
        <v>0</v>
      </c>
      <c r="J325" t="str">
        <f>IF(I325=1,COUNTIF($I$2:I325,1),"")</f>
        <v/>
      </c>
      <c r="K325" t="str">
        <f>IFERROR(INDEX($B$2:$B$2873,MATCH(ROWS($J$2:J325),$J$2:$J$2873,0)),"")</f>
        <v/>
      </c>
    </row>
    <row r="326" spans="1:11">
      <c r="A326" s="60" t="s">
        <v>164</v>
      </c>
      <c r="B326" s="60" t="s">
        <v>809</v>
      </c>
      <c r="C326" s="59">
        <v>0</v>
      </c>
      <c r="D326" s="60" t="s">
        <v>39</v>
      </c>
      <c r="E326" s="60" t="s">
        <v>40</v>
      </c>
      <c r="F326" s="60" t="s">
        <v>40</v>
      </c>
      <c r="G326" s="60" t="s">
        <v>210</v>
      </c>
      <c r="H326" s="60" t="s">
        <v>40</v>
      </c>
      <c r="I326">
        <f>--ISNUMBER(IFERROR(SEARCH(Anketa!$E$3,'SDF biotopi'!$A326,1),""))</f>
        <v>0</v>
      </c>
      <c r="J326" t="str">
        <f>IF(I326=1,COUNTIF($I$2:I326,1),"")</f>
        <v/>
      </c>
      <c r="K326" t="str">
        <f>IFERROR(INDEX($B$2:$B$2873,MATCH(ROWS($J$2:J326),$J$2:$J$2873,0)),"")</f>
        <v/>
      </c>
    </row>
    <row r="327" spans="1:11">
      <c r="A327" s="60" t="s">
        <v>164</v>
      </c>
      <c r="B327" s="60" t="s">
        <v>811</v>
      </c>
      <c r="C327" s="59">
        <v>24.87</v>
      </c>
      <c r="D327" s="60" t="s">
        <v>39</v>
      </c>
      <c r="E327" s="60" t="s">
        <v>41</v>
      </c>
      <c r="F327" s="60" t="s">
        <v>40</v>
      </c>
      <c r="G327" s="60" t="s">
        <v>210</v>
      </c>
      <c r="H327" s="60" t="s">
        <v>210</v>
      </c>
      <c r="I327">
        <f>--ISNUMBER(IFERROR(SEARCH(Anketa!$E$3,'SDF biotopi'!$A327,1),""))</f>
        <v>0</v>
      </c>
      <c r="J327" t="str">
        <f>IF(I327=1,COUNTIF($I$2:I327,1),"")</f>
        <v/>
      </c>
      <c r="K327" t="str">
        <f>IFERROR(INDEX($B$2:$B$2873,MATCH(ROWS($J$2:J327),$J$2:$J$2873,0)),"")</f>
        <v/>
      </c>
    </row>
    <row r="328" spans="1:11">
      <c r="A328" s="60" t="s">
        <v>164</v>
      </c>
      <c r="B328" s="60" t="s">
        <v>810</v>
      </c>
      <c r="C328" s="59">
        <v>14.34</v>
      </c>
      <c r="D328" s="60" t="s">
        <v>39</v>
      </c>
      <c r="E328" s="60" t="s">
        <v>41</v>
      </c>
      <c r="F328" s="60" t="s">
        <v>40</v>
      </c>
      <c r="G328" s="60" t="s">
        <v>210</v>
      </c>
      <c r="H328" s="60" t="s">
        <v>41</v>
      </c>
      <c r="I328">
        <f>--ISNUMBER(IFERROR(SEARCH(Anketa!$E$3,'SDF biotopi'!$A328,1),""))</f>
        <v>0</v>
      </c>
      <c r="J328" t="str">
        <f>IF(I328=1,COUNTIF($I$2:I328,1),"")</f>
        <v/>
      </c>
      <c r="K328" t="str">
        <f>IFERROR(INDEX($B$2:$B$2873,MATCH(ROWS($J$2:J328),$J$2:$J$2873,0)),"")</f>
        <v/>
      </c>
    </row>
    <row r="329" spans="1:11">
      <c r="A329" s="60" t="s">
        <v>164</v>
      </c>
      <c r="B329" s="60" t="s">
        <v>803</v>
      </c>
      <c r="C329" s="59">
        <v>1.37</v>
      </c>
      <c r="D329" s="60" t="s">
        <v>39</v>
      </c>
      <c r="E329" s="60" t="s">
        <v>818</v>
      </c>
      <c r="F329" s="60" t="s">
        <v>40</v>
      </c>
      <c r="G329" s="60" t="s">
        <v>818</v>
      </c>
      <c r="H329" s="60" t="s">
        <v>818</v>
      </c>
      <c r="I329">
        <f>--ISNUMBER(IFERROR(SEARCH(Anketa!$E$3,'SDF biotopi'!$A329,1),""))</f>
        <v>0</v>
      </c>
      <c r="J329" t="str">
        <f>IF(I329=1,COUNTIF($I$2:I329,1),"")</f>
        <v/>
      </c>
      <c r="K329" t="str">
        <f>IFERROR(INDEX($B$2:$B$2873,MATCH(ROWS($J$2:J329),$J$2:$J$2873,0)),"")</f>
        <v/>
      </c>
    </row>
    <row r="330" spans="1:11">
      <c r="A330" s="60" t="s">
        <v>164</v>
      </c>
      <c r="B330" s="60" t="s">
        <v>820</v>
      </c>
      <c r="C330" s="59">
        <v>0.63</v>
      </c>
      <c r="D330" s="60" t="s">
        <v>39</v>
      </c>
      <c r="E330" s="60" t="s">
        <v>818</v>
      </c>
      <c r="F330" s="60" t="s">
        <v>40</v>
      </c>
      <c r="G330" s="60" t="s">
        <v>818</v>
      </c>
      <c r="H330" s="60" t="s">
        <v>818</v>
      </c>
      <c r="I330">
        <f>--ISNUMBER(IFERROR(SEARCH(Anketa!$E$3,'SDF biotopi'!$A330,1),""))</f>
        <v>0</v>
      </c>
      <c r="J330" t="str">
        <f>IF(I330=1,COUNTIF($I$2:I330,1),"")</f>
        <v/>
      </c>
      <c r="K330" t="str">
        <f>IFERROR(INDEX($B$2:$B$2873,MATCH(ROWS($J$2:J330),$J$2:$J$2873,0)),"")</f>
        <v/>
      </c>
    </row>
    <row r="331" spans="1:11">
      <c r="A331" s="60" t="s">
        <v>166</v>
      </c>
      <c r="B331" s="60" t="s">
        <v>835</v>
      </c>
      <c r="C331" s="59">
        <v>36.65</v>
      </c>
      <c r="D331" s="60" t="s">
        <v>39</v>
      </c>
      <c r="E331" s="60" t="s">
        <v>41</v>
      </c>
      <c r="F331" s="60" t="s">
        <v>41</v>
      </c>
      <c r="G331" s="60" t="s">
        <v>40</v>
      </c>
      <c r="H331" s="60" t="s">
        <v>41</v>
      </c>
      <c r="I331">
        <f>--ISNUMBER(IFERROR(SEARCH(Anketa!$E$3,'SDF biotopi'!$A331,1),""))</f>
        <v>0</v>
      </c>
      <c r="J331" t="str">
        <f>IF(I331=1,COUNTIF($I$2:I331,1),"")</f>
        <v/>
      </c>
      <c r="K331" t="str">
        <f>IFERROR(INDEX($B$2:$B$2873,MATCH(ROWS($J$2:J331),$J$2:$J$2873,0)),"")</f>
        <v/>
      </c>
    </row>
    <row r="332" spans="1:11">
      <c r="A332" s="60" t="s">
        <v>166</v>
      </c>
      <c r="B332" s="60" t="s">
        <v>808</v>
      </c>
      <c r="C332" s="59">
        <v>1.2</v>
      </c>
      <c r="D332" s="60" t="s">
        <v>39</v>
      </c>
      <c r="E332" s="60" t="s">
        <v>40</v>
      </c>
      <c r="F332" s="60" t="s">
        <v>40</v>
      </c>
      <c r="G332" s="60" t="s">
        <v>40</v>
      </c>
      <c r="H332" s="60" t="s">
        <v>40</v>
      </c>
      <c r="I332">
        <f>--ISNUMBER(IFERROR(SEARCH(Anketa!$E$3,'SDF biotopi'!$A332,1),""))</f>
        <v>0</v>
      </c>
      <c r="J332" t="str">
        <f>IF(I332=1,COUNTIF($I$2:I332,1),"")</f>
        <v/>
      </c>
      <c r="K332" t="str">
        <f>IFERROR(INDEX($B$2:$B$2873,MATCH(ROWS($J$2:J332),$J$2:$J$2873,0)),"")</f>
        <v/>
      </c>
    </row>
    <row r="333" spans="1:11">
      <c r="A333" s="60" t="s">
        <v>166</v>
      </c>
      <c r="B333" s="60" t="s">
        <v>816</v>
      </c>
      <c r="C333" s="59">
        <v>17.5</v>
      </c>
      <c r="D333" s="60" t="s">
        <v>39</v>
      </c>
      <c r="E333" s="60" t="s">
        <v>41</v>
      </c>
      <c r="F333" s="60" t="s">
        <v>40</v>
      </c>
      <c r="G333" s="60" t="s">
        <v>40</v>
      </c>
      <c r="H333" s="60" t="s">
        <v>40</v>
      </c>
      <c r="I333">
        <f>--ISNUMBER(IFERROR(SEARCH(Anketa!$E$3,'SDF biotopi'!$A333,1),""))</f>
        <v>0</v>
      </c>
      <c r="J333" t="str">
        <f>IF(I333=1,COUNTIF($I$2:I333,1),"")</f>
        <v/>
      </c>
      <c r="K333" t="str">
        <f>IFERROR(INDEX($B$2:$B$2873,MATCH(ROWS($J$2:J333),$J$2:$J$2873,0)),"")</f>
        <v/>
      </c>
    </row>
    <row r="334" spans="1:11">
      <c r="A334" s="60" t="s">
        <v>166</v>
      </c>
      <c r="B334" s="60" t="s">
        <v>803</v>
      </c>
      <c r="C334" s="59">
        <v>2.1</v>
      </c>
      <c r="D334" s="60" t="s">
        <v>39</v>
      </c>
      <c r="E334" s="60" t="s">
        <v>41</v>
      </c>
      <c r="F334" s="60" t="s">
        <v>40</v>
      </c>
      <c r="G334" s="60" t="s">
        <v>40</v>
      </c>
      <c r="H334" s="60" t="s">
        <v>40</v>
      </c>
      <c r="I334">
        <f>--ISNUMBER(IFERROR(SEARCH(Anketa!$E$3,'SDF biotopi'!$A334,1),""))</f>
        <v>0</v>
      </c>
      <c r="J334" t="str">
        <f>IF(I334=1,COUNTIF($I$2:I334,1),"")</f>
        <v/>
      </c>
      <c r="K334" t="str">
        <f>IFERROR(INDEX($B$2:$B$2873,MATCH(ROWS($J$2:J334),$J$2:$J$2873,0)),"")</f>
        <v/>
      </c>
    </row>
    <row r="335" spans="1:11">
      <c r="A335" s="60" t="s">
        <v>166</v>
      </c>
      <c r="B335" s="60" t="s">
        <v>815</v>
      </c>
      <c r="C335" s="59">
        <v>28.15</v>
      </c>
      <c r="D335" s="60" t="s">
        <v>39</v>
      </c>
      <c r="E335" s="60" t="s">
        <v>41</v>
      </c>
      <c r="F335" s="60" t="s">
        <v>41</v>
      </c>
      <c r="G335" s="60" t="s">
        <v>40</v>
      </c>
      <c r="H335" s="60" t="s">
        <v>41</v>
      </c>
      <c r="I335">
        <f>--ISNUMBER(IFERROR(SEARCH(Anketa!$E$3,'SDF biotopi'!$A335,1),""))</f>
        <v>0</v>
      </c>
      <c r="J335" t="str">
        <f>IF(I335=1,COUNTIF($I$2:I335,1),"")</f>
        <v/>
      </c>
      <c r="K335" t="str">
        <f>IFERROR(INDEX($B$2:$B$2873,MATCH(ROWS($J$2:J335),$J$2:$J$2873,0)),"")</f>
        <v/>
      </c>
    </row>
    <row r="336" spans="1:11">
      <c r="A336" s="60" t="s">
        <v>166</v>
      </c>
      <c r="B336" s="60" t="s">
        <v>817</v>
      </c>
      <c r="C336" s="59">
        <v>10.64</v>
      </c>
      <c r="D336" s="60" t="s">
        <v>39</v>
      </c>
      <c r="E336" s="60" t="s">
        <v>40</v>
      </c>
      <c r="F336" s="60" t="s">
        <v>40</v>
      </c>
      <c r="G336" s="60" t="s">
        <v>40</v>
      </c>
      <c r="H336" s="60" t="s">
        <v>40</v>
      </c>
      <c r="I336">
        <f>--ISNUMBER(IFERROR(SEARCH(Anketa!$E$3,'SDF biotopi'!$A336,1),""))</f>
        <v>0</v>
      </c>
      <c r="J336" t="str">
        <f>IF(I336=1,COUNTIF($I$2:I336,1),"")</f>
        <v/>
      </c>
      <c r="K336" t="str">
        <f>IFERROR(INDEX($B$2:$B$2873,MATCH(ROWS($J$2:J336),$J$2:$J$2873,0)),"")</f>
        <v/>
      </c>
    </row>
    <row r="337" spans="1:11">
      <c r="A337" s="60" t="s">
        <v>166</v>
      </c>
      <c r="B337" s="60" t="s">
        <v>802</v>
      </c>
      <c r="C337" s="59">
        <v>6.1</v>
      </c>
      <c r="D337" s="60" t="s">
        <v>39</v>
      </c>
      <c r="E337" s="60" t="s">
        <v>41</v>
      </c>
      <c r="F337" s="60" t="s">
        <v>40</v>
      </c>
      <c r="G337" s="60" t="s">
        <v>41</v>
      </c>
      <c r="H337" s="60" t="s">
        <v>40</v>
      </c>
      <c r="I337">
        <f>--ISNUMBER(IFERROR(SEARCH(Anketa!$E$3,'SDF biotopi'!$A337,1),""))</f>
        <v>0</v>
      </c>
      <c r="J337" t="str">
        <f>IF(I337=1,COUNTIF($I$2:I337,1),"")</f>
        <v/>
      </c>
      <c r="K337" t="str">
        <f>IFERROR(INDEX($B$2:$B$2873,MATCH(ROWS($J$2:J337),$J$2:$J$2873,0)),"")</f>
        <v/>
      </c>
    </row>
    <row r="338" spans="1:11">
      <c r="A338" s="60" t="s">
        <v>166</v>
      </c>
      <c r="B338" s="60" t="s">
        <v>823</v>
      </c>
      <c r="C338" s="59">
        <v>196.95</v>
      </c>
      <c r="D338" s="60" t="s">
        <v>39</v>
      </c>
      <c r="E338" s="60" t="s">
        <v>41</v>
      </c>
      <c r="F338" s="60" t="s">
        <v>40</v>
      </c>
      <c r="G338" s="60" t="s">
        <v>40</v>
      </c>
      <c r="H338" s="60" t="s">
        <v>40</v>
      </c>
      <c r="I338">
        <f>--ISNUMBER(IFERROR(SEARCH(Anketa!$E$3,'SDF biotopi'!$A338,1),""))</f>
        <v>0</v>
      </c>
      <c r="J338" t="str">
        <f>IF(I338=1,COUNTIF($I$2:I338,1),"")</f>
        <v/>
      </c>
      <c r="K338" t="str">
        <f>IFERROR(INDEX($B$2:$B$2873,MATCH(ROWS($J$2:J338),$J$2:$J$2873,0)),"")</f>
        <v/>
      </c>
    </row>
    <row r="339" spans="1:11">
      <c r="A339" s="60" t="s">
        <v>166</v>
      </c>
      <c r="B339" s="60" t="s">
        <v>820</v>
      </c>
      <c r="C339" s="59">
        <v>0.36</v>
      </c>
      <c r="D339" s="60" t="s">
        <v>39</v>
      </c>
      <c r="E339" s="60" t="s">
        <v>41</v>
      </c>
      <c r="F339" s="60" t="s">
        <v>41</v>
      </c>
      <c r="G339" s="60" t="s">
        <v>40</v>
      </c>
      <c r="H339" s="60" t="s">
        <v>40</v>
      </c>
      <c r="I339">
        <f>--ISNUMBER(IFERROR(SEARCH(Anketa!$E$3,'SDF biotopi'!$A339,1),""))</f>
        <v>0</v>
      </c>
      <c r="J339" t="str">
        <f>IF(I339=1,COUNTIF($I$2:I339,1),"")</f>
        <v/>
      </c>
      <c r="K339" t="str">
        <f>IFERROR(INDEX($B$2:$B$2873,MATCH(ROWS($J$2:J339),$J$2:$J$2873,0)),"")</f>
        <v/>
      </c>
    </row>
    <row r="340" spans="1:11">
      <c r="A340" s="60" t="s">
        <v>166</v>
      </c>
      <c r="B340" s="60" t="s">
        <v>821</v>
      </c>
      <c r="C340" s="59">
        <v>0.68</v>
      </c>
      <c r="D340" s="60" t="s">
        <v>39</v>
      </c>
      <c r="E340" s="60" t="s">
        <v>41</v>
      </c>
      <c r="F340" s="60" t="s">
        <v>40</v>
      </c>
      <c r="G340" s="60" t="s">
        <v>40</v>
      </c>
      <c r="H340" s="60" t="s">
        <v>40</v>
      </c>
      <c r="I340">
        <f>--ISNUMBER(IFERROR(SEARCH(Anketa!$E$3,'SDF biotopi'!$A340,1),""))</f>
        <v>0</v>
      </c>
      <c r="J340" t="str">
        <f>IF(I340=1,COUNTIF($I$2:I340,1),"")</f>
        <v/>
      </c>
      <c r="K340" t="str">
        <f>IFERROR(INDEX($B$2:$B$2873,MATCH(ROWS($J$2:J340),$J$2:$J$2873,0)),"")</f>
        <v/>
      </c>
    </row>
    <row r="341" spans="1:11">
      <c r="A341" s="60" t="s">
        <v>166</v>
      </c>
      <c r="B341" s="60" t="s">
        <v>811</v>
      </c>
      <c r="C341" s="59">
        <v>6.3</v>
      </c>
      <c r="D341" s="60" t="s">
        <v>39</v>
      </c>
      <c r="E341" s="60" t="s">
        <v>41</v>
      </c>
      <c r="F341" s="60" t="s">
        <v>40</v>
      </c>
      <c r="G341" s="60" t="s">
        <v>40</v>
      </c>
      <c r="H341" s="60" t="s">
        <v>40</v>
      </c>
      <c r="I341">
        <f>--ISNUMBER(IFERROR(SEARCH(Anketa!$E$3,'SDF biotopi'!$A341,1),""))</f>
        <v>0</v>
      </c>
      <c r="J341" t="str">
        <f>IF(I341=1,COUNTIF($I$2:I341,1),"")</f>
        <v/>
      </c>
      <c r="K341" t="str">
        <f>IFERROR(INDEX($B$2:$B$2873,MATCH(ROWS($J$2:J341),$J$2:$J$2873,0)),"")</f>
        <v/>
      </c>
    </row>
    <row r="342" spans="1:11">
      <c r="A342" s="60" t="s">
        <v>166</v>
      </c>
      <c r="B342" s="60" t="s">
        <v>807</v>
      </c>
      <c r="C342" s="59">
        <v>2.63</v>
      </c>
      <c r="D342" s="60" t="s">
        <v>39</v>
      </c>
      <c r="E342" s="60" t="s">
        <v>40</v>
      </c>
      <c r="F342" s="60" t="s">
        <v>40</v>
      </c>
      <c r="G342" s="60" t="s">
        <v>40</v>
      </c>
      <c r="H342" s="60" t="s">
        <v>40</v>
      </c>
      <c r="I342">
        <f>--ISNUMBER(IFERROR(SEARCH(Anketa!$E$3,'SDF biotopi'!$A342,1),""))</f>
        <v>0</v>
      </c>
      <c r="J342" t="str">
        <f>IF(I342=1,COUNTIF($I$2:I342,1),"")</f>
        <v/>
      </c>
      <c r="K342" t="str">
        <f>IFERROR(INDEX($B$2:$B$2873,MATCH(ROWS($J$2:J342),$J$2:$J$2873,0)),"")</f>
        <v/>
      </c>
    </row>
    <row r="343" spans="1:11">
      <c r="A343" s="60" t="s">
        <v>166</v>
      </c>
      <c r="B343" s="60" t="s">
        <v>810</v>
      </c>
      <c r="C343" s="59">
        <v>0</v>
      </c>
      <c r="D343" s="60" t="s">
        <v>39</v>
      </c>
      <c r="E343" s="60" t="s">
        <v>50</v>
      </c>
      <c r="F343" s="60" t="s">
        <v>818</v>
      </c>
      <c r="G343" s="60" t="s">
        <v>818</v>
      </c>
      <c r="H343" s="60" t="s">
        <v>818</v>
      </c>
      <c r="I343">
        <f>--ISNUMBER(IFERROR(SEARCH(Anketa!$E$3,'SDF biotopi'!$A343,1),""))</f>
        <v>0</v>
      </c>
      <c r="J343" t="str">
        <f>IF(I343=1,COUNTIF($I$2:I343,1),"")</f>
        <v/>
      </c>
      <c r="K343" t="str">
        <f>IFERROR(INDEX($B$2:$B$2873,MATCH(ROWS($J$2:J343),$J$2:$J$2873,0)),"")</f>
        <v/>
      </c>
    </row>
    <row r="344" spans="1:11">
      <c r="A344" s="60" t="s">
        <v>166</v>
      </c>
      <c r="B344" s="60" t="s">
        <v>809</v>
      </c>
      <c r="C344" s="59">
        <v>4.0999999999999996</v>
      </c>
      <c r="D344" s="60" t="s">
        <v>39</v>
      </c>
      <c r="E344" s="60" t="s">
        <v>41</v>
      </c>
      <c r="F344" s="60" t="s">
        <v>40</v>
      </c>
      <c r="G344" s="60" t="s">
        <v>40</v>
      </c>
      <c r="H344" s="60" t="s">
        <v>40</v>
      </c>
      <c r="I344">
        <f>--ISNUMBER(IFERROR(SEARCH(Anketa!$E$3,'SDF biotopi'!$A344,1),""))</f>
        <v>0</v>
      </c>
      <c r="J344" t="str">
        <f>IF(I344=1,COUNTIF($I$2:I344,1),"")</f>
        <v/>
      </c>
      <c r="K344" t="str">
        <f>IFERROR(INDEX($B$2:$B$2873,MATCH(ROWS($J$2:J344),$J$2:$J$2873,0)),"")</f>
        <v/>
      </c>
    </row>
    <row r="345" spans="1:11">
      <c r="A345" s="60" t="s">
        <v>166</v>
      </c>
      <c r="B345" s="60" t="s">
        <v>825</v>
      </c>
      <c r="C345" s="59">
        <v>3.32</v>
      </c>
      <c r="D345" s="60" t="s">
        <v>39</v>
      </c>
      <c r="E345" s="60" t="s">
        <v>40</v>
      </c>
      <c r="F345" s="60" t="s">
        <v>40</v>
      </c>
      <c r="G345" s="60" t="s">
        <v>40</v>
      </c>
      <c r="H345" s="60" t="s">
        <v>40</v>
      </c>
      <c r="I345">
        <f>--ISNUMBER(IFERROR(SEARCH(Anketa!$E$3,'SDF biotopi'!$A345,1),""))</f>
        <v>0</v>
      </c>
      <c r="J345" t="str">
        <f>IF(I345=1,COUNTIF($I$2:I345,1),"")</f>
        <v/>
      </c>
      <c r="K345" t="str">
        <f>IFERROR(INDEX($B$2:$B$2873,MATCH(ROWS($J$2:J345),$J$2:$J$2873,0)),"")</f>
        <v/>
      </c>
    </row>
    <row r="346" spans="1:11">
      <c r="A346" s="60" t="s">
        <v>168</v>
      </c>
      <c r="B346" s="60" t="s">
        <v>810</v>
      </c>
      <c r="C346" s="59">
        <v>34.21</v>
      </c>
      <c r="D346" s="60" t="s">
        <v>39</v>
      </c>
      <c r="E346" s="60" t="s">
        <v>41</v>
      </c>
      <c r="F346" s="60" t="s">
        <v>40</v>
      </c>
      <c r="G346" s="60" t="s">
        <v>210</v>
      </c>
      <c r="H346" s="60" t="s">
        <v>41</v>
      </c>
      <c r="I346">
        <f>--ISNUMBER(IFERROR(SEARCH(Anketa!$E$3,'SDF biotopi'!$A346,1),""))</f>
        <v>0</v>
      </c>
      <c r="J346" t="str">
        <f>IF(I346=1,COUNTIF($I$2:I346,1),"")</f>
        <v/>
      </c>
      <c r="K346" t="str">
        <f>IFERROR(INDEX($B$2:$B$2873,MATCH(ROWS($J$2:J346),$J$2:$J$2873,0)),"")</f>
        <v/>
      </c>
    </row>
    <row r="347" spans="1:11">
      <c r="A347" s="60" t="s">
        <v>168</v>
      </c>
      <c r="B347" s="60" t="s">
        <v>846</v>
      </c>
      <c r="C347" s="59">
        <v>0</v>
      </c>
      <c r="D347" s="60" t="s">
        <v>39</v>
      </c>
      <c r="E347" s="60" t="s">
        <v>50</v>
      </c>
      <c r="F347" s="60" t="s">
        <v>824</v>
      </c>
      <c r="G347" s="60" t="s">
        <v>824</v>
      </c>
      <c r="H347" s="60" t="s">
        <v>824</v>
      </c>
      <c r="I347">
        <f>--ISNUMBER(IFERROR(SEARCH(Anketa!$E$3,'SDF biotopi'!$A347,1),""))</f>
        <v>0</v>
      </c>
      <c r="J347" t="str">
        <f>IF(I347=1,COUNTIF($I$2:I347,1),"")</f>
        <v/>
      </c>
      <c r="K347" t="str">
        <f>IFERROR(INDEX($B$2:$B$2873,MATCH(ROWS($J$2:J347),$J$2:$J$2873,0)),"")</f>
        <v/>
      </c>
    </row>
    <row r="348" spans="1:11">
      <c r="A348" s="60" t="s">
        <v>168</v>
      </c>
      <c r="B348" s="60" t="s">
        <v>820</v>
      </c>
      <c r="C348" s="59">
        <v>27.19</v>
      </c>
      <c r="D348" s="60" t="s">
        <v>39</v>
      </c>
      <c r="E348" s="60" t="s">
        <v>40</v>
      </c>
      <c r="F348" s="60" t="s">
        <v>40</v>
      </c>
      <c r="G348" s="60" t="s">
        <v>41</v>
      </c>
      <c r="H348" s="60" t="s">
        <v>41</v>
      </c>
      <c r="I348">
        <f>--ISNUMBER(IFERROR(SEARCH(Anketa!$E$3,'SDF biotopi'!$A348,1),""))</f>
        <v>0</v>
      </c>
      <c r="J348" t="str">
        <f>IF(I348=1,COUNTIF($I$2:I348,1),"")</f>
        <v/>
      </c>
      <c r="K348" t="str">
        <f>IFERROR(INDEX($B$2:$B$2873,MATCH(ROWS($J$2:J348),$J$2:$J$2873,0)),"")</f>
        <v/>
      </c>
    </row>
    <row r="349" spans="1:11">
      <c r="A349" s="60" t="s">
        <v>168</v>
      </c>
      <c r="B349" s="60" t="s">
        <v>848</v>
      </c>
      <c r="C349" s="59">
        <v>279.69</v>
      </c>
      <c r="D349" s="60" t="s">
        <v>39</v>
      </c>
      <c r="E349" s="60" t="s">
        <v>210</v>
      </c>
      <c r="F349" s="60" t="s">
        <v>41</v>
      </c>
      <c r="G349" s="60" t="s">
        <v>41</v>
      </c>
      <c r="H349" s="60" t="s">
        <v>41</v>
      </c>
      <c r="I349">
        <f>--ISNUMBER(IFERROR(SEARCH(Anketa!$E$3,'SDF biotopi'!$A349,1),""))</f>
        <v>0</v>
      </c>
      <c r="J349" t="str">
        <f>IF(I349=1,COUNTIF($I$2:I349,1),"")</f>
        <v/>
      </c>
      <c r="K349" t="str">
        <f>IFERROR(INDEX($B$2:$B$2873,MATCH(ROWS($J$2:J349),$J$2:$J$2873,0)),"")</f>
        <v/>
      </c>
    </row>
    <row r="350" spans="1:11">
      <c r="A350" s="60" t="s">
        <v>168</v>
      </c>
      <c r="B350" s="60" t="s">
        <v>802</v>
      </c>
      <c r="C350" s="59">
        <v>37.35</v>
      </c>
      <c r="D350" s="60" t="s">
        <v>39</v>
      </c>
      <c r="E350" s="60" t="s">
        <v>41</v>
      </c>
      <c r="F350" s="60" t="s">
        <v>40</v>
      </c>
      <c r="G350" s="60" t="s">
        <v>41</v>
      </c>
      <c r="H350" s="60" t="s">
        <v>210</v>
      </c>
      <c r="I350">
        <f>--ISNUMBER(IFERROR(SEARCH(Anketa!$E$3,'SDF biotopi'!$A350,1),""))</f>
        <v>0</v>
      </c>
      <c r="J350" t="str">
        <f>IF(I350=1,COUNTIF($I$2:I350,1),"")</f>
        <v/>
      </c>
      <c r="K350" t="str">
        <f>IFERROR(INDEX($B$2:$B$2873,MATCH(ROWS($J$2:J350),$J$2:$J$2873,0)),"")</f>
        <v/>
      </c>
    </row>
    <row r="351" spans="1:11">
      <c r="A351" s="60" t="s">
        <v>168</v>
      </c>
      <c r="B351" s="60" t="s">
        <v>823</v>
      </c>
      <c r="C351" s="59">
        <v>6.72</v>
      </c>
      <c r="D351" s="60" t="s">
        <v>39</v>
      </c>
      <c r="E351" s="60" t="s">
        <v>41</v>
      </c>
      <c r="F351" s="60" t="s">
        <v>40</v>
      </c>
      <c r="G351" s="60" t="s">
        <v>41</v>
      </c>
      <c r="H351" s="60" t="s">
        <v>41</v>
      </c>
      <c r="I351">
        <f>--ISNUMBER(IFERROR(SEARCH(Anketa!$E$3,'SDF biotopi'!$A351,1),""))</f>
        <v>0</v>
      </c>
      <c r="J351" t="str">
        <f>IF(I351=1,COUNTIF($I$2:I351,1),"")</f>
        <v/>
      </c>
      <c r="K351" t="str">
        <f>IFERROR(INDEX($B$2:$B$2873,MATCH(ROWS($J$2:J351),$J$2:$J$2873,0)),"")</f>
        <v/>
      </c>
    </row>
    <row r="352" spans="1:11">
      <c r="A352" s="60" t="s">
        <v>168</v>
      </c>
      <c r="B352" s="60" t="s">
        <v>807</v>
      </c>
      <c r="C352" s="59">
        <v>82.33</v>
      </c>
      <c r="D352" s="60" t="s">
        <v>39</v>
      </c>
      <c r="E352" s="60" t="s">
        <v>41</v>
      </c>
      <c r="F352" s="60" t="s">
        <v>40</v>
      </c>
      <c r="G352" s="60" t="s">
        <v>41</v>
      </c>
      <c r="H352" s="60" t="s">
        <v>40</v>
      </c>
      <c r="I352">
        <f>--ISNUMBER(IFERROR(SEARCH(Anketa!$E$3,'SDF biotopi'!$A352,1),""))</f>
        <v>0</v>
      </c>
      <c r="J352" t="str">
        <f>IF(I352=1,COUNTIF($I$2:I352,1),"")</f>
        <v/>
      </c>
      <c r="K352" t="str">
        <f>IFERROR(INDEX($B$2:$B$2873,MATCH(ROWS($J$2:J352),$J$2:$J$2873,0)),"")</f>
        <v/>
      </c>
    </row>
    <row r="353" spans="1:11">
      <c r="A353" s="60" t="s">
        <v>168</v>
      </c>
      <c r="B353" s="60" t="s">
        <v>855</v>
      </c>
      <c r="C353" s="59">
        <v>4.0199999999999996</v>
      </c>
      <c r="D353" s="60" t="s">
        <v>39</v>
      </c>
      <c r="E353" s="60" t="s">
        <v>40</v>
      </c>
      <c r="F353" s="60" t="s">
        <v>210</v>
      </c>
      <c r="G353" s="60" t="s">
        <v>41</v>
      </c>
      <c r="H353" s="60" t="s">
        <v>41</v>
      </c>
      <c r="I353">
        <f>--ISNUMBER(IFERROR(SEARCH(Anketa!$E$3,'SDF biotopi'!$A353,1),""))</f>
        <v>0</v>
      </c>
      <c r="J353" t="str">
        <f>IF(I353=1,COUNTIF($I$2:I353,1),"")</f>
        <v/>
      </c>
      <c r="K353" t="str">
        <f>IFERROR(INDEX($B$2:$B$2873,MATCH(ROWS($J$2:J353),$J$2:$J$2873,0)),"")</f>
        <v/>
      </c>
    </row>
    <row r="354" spans="1:11">
      <c r="A354" s="60" t="s">
        <v>168</v>
      </c>
      <c r="B354" s="60" t="s">
        <v>815</v>
      </c>
      <c r="C354" s="59">
        <v>7.42</v>
      </c>
      <c r="D354" s="60" t="s">
        <v>39</v>
      </c>
      <c r="E354" s="60" t="s">
        <v>40</v>
      </c>
      <c r="F354" s="60" t="s">
        <v>40</v>
      </c>
      <c r="G354" s="60" t="s">
        <v>40</v>
      </c>
      <c r="H354" s="60" t="s">
        <v>40</v>
      </c>
      <c r="I354">
        <f>--ISNUMBER(IFERROR(SEARCH(Anketa!$E$3,'SDF biotopi'!$A354,1),""))</f>
        <v>0</v>
      </c>
      <c r="J354" t="str">
        <f>IF(I354=1,COUNTIF($I$2:I354,1),"")</f>
        <v/>
      </c>
      <c r="K354" t="str">
        <f>IFERROR(INDEX($B$2:$B$2873,MATCH(ROWS($J$2:J354),$J$2:$J$2873,0)),"")</f>
        <v/>
      </c>
    </row>
    <row r="355" spans="1:11">
      <c r="A355" s="60" t="s">
        <v>168</v>
      </c>
      <c r="B355" s="60" t="s">
        <v>854</v>
      </c>
      <c r="C355" s="59">
        <v>18.079999999999998</v>
      </c>
      <c r="D355" s="60" t="s">
        <v>39</v>
      </c>
      <c r="E355" s="60" t="s">
        <v>210</v>
      </c>
      <c r="F355" s="60" t="s">
        <v>210</v>
      </c>
      <c r="G355" s="60" t="s">
        <v>41</v>
      </c>
      <c r="H355" s="60" t="s">
        <v>210</v>
      </c>
      <c r="I355">
        <f>--ISNUMBER(IFERROR(SEARCH(Anketa!$E$3,'SDF biotopi'!$A355,1),""))</f>
        <v>0</v>
      </c>
      <c r="J355" t="str">
        <f>IF(I355=1,COUNTIF($I$2:I355,1),"")</f>
        <v/>
      </c>
      <c r="K355" t="str">
        <f>IFERROR(INDEX($B$2:$B$2873,MATCH(ROWS($J$2:J355),$J$2:$J$2873,0)),"")</f>
        <v/>
      </c>
    </row>
    <row r="356" spans="1:11">
      <c r="A356" s="60" t="s">
        <v>168</v>
      </c>
      <c r="B356" s="60" t="s">
        <v>825</v>
      </c>
      <c r="C356" s="59">
        <v>0.47</v>
      </c>
      <c r="D356" s="60" t="s">
        <v>39</v>
      </c>
      <c r="E356" s="60" t="s">
        <v>41</v>
      </c>
      <c r="F356" s="60" t="s">
        <v>40</v>
      </c>
      <c r="G356" s="60" t="s">
        <v>41</v>
      </c>
      <c r="H356" s="60" t="s">
        <v>40</v>
      </c>
      <c r="I356">
        <f>--ISNUMBER(IFERROR(SEARCH(Anketa!$E$3,'SDF biotopi'!$A356,1),""))</f>
        <v>0</v>
      </c>
      <c r="J356" t="str">
        <f>IF(I356=1,COUNTIF($I$2:I356,1),"")</f>
        <v/>
      </c>
      <c r="K356" t="str">
        <f>IFERROR(INDEX($B$2:$B$2873,MATCH(ROWS($J$2:J356),$J$2:$J$2873,0)),"")</f>
        <v/>
      </c>
    </row>
    <row r="357" spans="1:11">
      <c r="A357" s="60" t="s">
        <v>168</v>
      </c>
      <c r="B357" s="60" t="s">
        <v>821</v>
      </c>
      <c r="C357" s="59">
        <v>0.63</v>
      </c>
      <c r="D357" s="60" t="s">
        <v>39</v>
      </c>
      <c r="E357" s="60" t="s">
        <v>210</v>
      </c>
      <c r="F357" s="60" t="s">
        <v>40</v>
      </c>
      <c r="G357" s="60" t="s">
        <v>41</v>
      </c>
      <c r="H357" s="60" t="s">
        <v>41</v>
      </c>
      <c r="I357">
        <f>--ISNUMBER(IFERROR(SEARCH(Anketa!$E$3,'SDF biotopi'!$A357,1),""))</f>
        <v>0</v>
      </c>
      <c r="J357" t="str">
        <f>IF(I357=1,COUNTIF($I$2:I357,1),"")</f>
        <v/>
      </c>
      <c r="K357" t="str">
        <f>IFERROR(INDEX($B$2:$B$2873,MATCH(ROWS($J$2:J357),$J$2:$J$2873,0)),"")</f>
        <v/>
      </c>
    </row>
    <row r="358" spans="1:11">
      <c r="A358" s="60" t="s">
        <v>168</v>
      </c>
      <c r="B358" s="60" t="s">
        <v>831</v>
      </c>
      <c r="C358" s="59">
        <v>0</v>
      </c>
      <c r="D358" s="60" t="s">
        <v>39</v>
      </c>
      <c r="E358" s="60" t="s">
        <v>50</v>
      </c>
      <c r="F358" s="60" t="s">
        <v>824</v>
      </c>
      <c r="G358" s="60" t="s">
        <v>824</v>
      </c>
      <c r="H358" s="60" t="s">
        <v>824</v>
      </c>
      <c r="I358">
        <f>--ISNUMBER(IFERROR(SEARCH(Anketa!$E$3,'SDF biotopi'!$A358,1),""))</f>
        <v>0</v>
      </c>
      <c r="J358" t="str">
        <f>IF(I358=1,COUNTIF($I$2:I358,1),"")</f>
        <v/>
      </c>
      <c r="K358" t="str">
        <f>IFERROR(INDEX($B$2:$B$2873,MATCH(ROWS($J$2:J358),$J$2:$J$2873,0)),"")</f>
        <v/>
      </c>
    </row>
    <row r="359" spans="1:11">
      <c r="A359" s="60" t="s">
        <v>168</v>
      </c>
      <c r="B359" s="60" t="s">
        <v>816</v>
      </c>
      <c r="C359" s="59">
        <v>18.7</v>
      </c>
      <c r="D359" s="60" t="s">
        <v>39</v>
      </c>
      <c r="E359" s="60" t="s">
        <v>40</v>
      </c>
      <c r="F359" s="60" t="s">
        <v>40</v>
      </c>
      <c r="G359" s="60" t="s">
        <v>41</v>
      </c>
      <c r="H359" s="60" t="s">
        <v>41</v>
      </c>
      <c r="I359">
        <f>--ISNUMBER(IFERROR(SEARCH(Anketa!$E$3,'SDF biotopi'!$A359,1),""))</f>
        <v>0</v>
      </c>
      <c r="J359" t="str">
        <f>IF(I359=1,COUNTIF($I$2:I359,1),"")</f>
        <v/>
      </c>
      <c r="K359" t="str">
        <f>IFERROR(INDEX($B$2:$B$2873,MATCH(ROWS($J$2:J359),$J$2:$J$2873,0)),"")</f>
        <v/>
      </c>
    </row>
    <row r="360" spans="1:11">
      <c r="A360" s="60" t="s">
        <v>168</v>
      </c>
      <c r="B360" s="60" t="s">
        <v>817</v>
      </c>
      <c r="C360" s="59">
        <v>0.63</v>
      </c>
      <c r="D360" s="60" t="s">
        <v>39</v>
      </c>
      <c r="E360" s="60" t="s">
        <v>50</v>
      </c>
      <c r="F360" s="60" t="s">
        <v>824</v>
      </c>
      <c r="G360" s="60" t="s">
        <v>40</v>
      </c>
      <c r="H360" s="60" t="s">
        <v>40</v>
      </c>
      <c r="I360">
        <f>--ISNUMBER(IFERROR(SEARCH(Anketa!$E$3,'SDF biotopi'!$A360,1),""))</f>
        <v>0</v>
      </c>
      <c r="J360" t="str">
        <f>IF(I360=1,COUNTIF($I$2:I360,1),"")</f>
        <v/>
      </c>
      <c r="K360" t="str">
        <f>IFERROR(INDEX($B$2:$B$2873,MATCH(ROWS($J$2:J360),$J$2:$J$2873,0)),"")</f>
        <v/>
      </c>
    </row>
    <row r="361" spans="1:11">
      <c r="A361" s="60" t="s">
        <v>168</v>
      </c>
      <c r="B361" s="60" t="s">
        <v>851</v>
      </c>
      <c r="C361" s="59">
        <v>52.81</v>
      </c>
      <c r="D361" s="60" t="s">
        <v>39</v>
      </c>
      <c r="E361" s="60" t="s">
        <v>41</v>
      </c>
      <c r="F361" s="60" t="s">
        <v>210</v>
      </c>
      <c r="G361" s="60" t="s">
        <v>41</v>
      </c>
      <c r="H361" s="60" t="s">
        <v>210</v>
      </c>
      <c r="I361">
        <f>--ISNUMBER(IFERROR(SEARCH(Anketa!$E$3,'SDF biotopi'!$A361,1),""))</f>
        <v>0</v>
      </c>
      <c r="J361" t="str">
        <f>IF(I361=1,COUNTIF($I$2:I361,1),"")</f>
        <v/>
      </c>
      <c r="K361" t="str">
        <f>IFERROR(INDEX($B$2:$B$2873,MATCH(ROWS($J$2:J361),$J$2:$J$2873,0)),"")</f>
        <v/>
      </c>
    </row>
    <row r="362" spans="1:11">
      <c r="A362" s="60" t="s">
        <v>168</v>
      </c>
      <c r="B362" s="60" t="s">
        <v>849</v>
      </c>
      <c r="C362" s="59">
        <v>2.15</v>
      </c>
      <c r="D362" s="60" t="s">
        <v>39</v>
      </c>
      <c r="E362" s="60" t="s">
        <v>41</v>
      </c>
      <c r="F362" s="60" t="s">
        <v>40</v>
      </c>
      <c r="G362" s="60" t="s">
        <v>41</v>
      </c>
      <c r="H362" s="60" t="s">
        <v>41</v>
      </c>
      <c r="I362">
        <f>--ISNUMBER(IFERROR(SEARCH(Anketa!$E$3,'SDF biotopi'!$A362,1),""))</f>
        <v>0</v>
      </c>
      <c r="J362" t="str">
        <f>IF(I362=1,COUNTIF($I$2:I362,1),"")</f>
        <v/>
      </c>
      <c r="K362" t="str">
        <f>IFERROR(INDEX($B$2:$B$2873,MATCH(ROWS($J$2:J362),$J$2:$J$2873,0)),"")</f>
        <v/>
      </c>
    </row>
    <row r="363" spans="1:11">
      <c r="A363" s="60" t="s">
        <v>168</v>
      </c>
      <c r="B363" s="60" t="s">
        <v>808</v>
      </c>
      <c r="C363" s="59">
        <v>74.55</v>
      </c>
      <c r="D363" s="60" t="s">
        <v>39</v>
      </c>
      <c r="E363" s="60" t="s">
        <v>210</v>
      </c>
      <c r="F363" s="60" t="s">
        <v>40</v>
      </c>
      <c r="G363" s="60" t="s">
        <v>210</v>
      </c>
      <c r="H363" s="60" t="s">
        <v>41</v>
      </c>
      <c r="I363">
        <f>--ISNUMBER(IFERROR(SEARCH(Anketa!$E$3,'SDF biotopi'!$A363,1),""))</f>
        <v>0</v>
      </c>
      <c r="J363" t="str">
        <f>IF(I363=1,COUNTIF($I$2:I363,1),"")</f>
        <v/>
      </c>
      <c r="K363" t="str">
        <f>IFERROR(INDEX($B$2:$B$2873,MATCH(ROWS($J$2:J363),$J$2:$J$2873,0)),"")</f>
        <v/>
      </c>
    </row>
    <row r="364" spans="1:11">
      <c r="A364" s="60" t="s">
        <v>168</v>
      </c>
      <c r="B364" s="60" t="s">
        <v>806</v>
      </c>
      <c r="C364" s="59">
        <v>47.59</v>
      </c>
      <c r="D364" s="60" t="s">
        <v>39</v>
      </c>
      <c r="E364" s="60" t="s">
        <v>210</v>
      </c>
      <c r="F364" s="60" t="s">
        <v>40</v>
      </c>
      <c r="G364" s="60" t="s">
        <v>41</v>
      </c>
      <c r="H364" s="60" t="s">
        <v>210</v>
      </c>
      <c r="I364">
        <f>--ISNUMBER(IFERROR(SEARCH(Anketa!$E$3,'SDF biotopi'!$A364,1),""))</f>
        <v>0</v>
      </c>
      <c r="J364" t="str">
        <f>IF(I364=1,COUNTIF($I$2:I364,1),"")</f>
        <v/>
      </c>
      <c r="K364" t="str">
        <f>IFERROR(INDEX($B$2:$B$2873,MATCH(ROWS($J$2:J364),$J$2:$J$2873,0)),"")</f>
        <v/>
      </c>
    </row>
    <row r="365" spans="1:11">
      <c r="A365" s="60" t="s">
        <v>168</v>
      </c>
      <c r="B365" s="60" t="s">
        <v>814</v>
      </c>
      <c r="C365" s="59">
        <v>6.3</v>
      </c>
      <c r="D365" s="60" t="s">
        <v>39</v>
      </c>
      <c r="E365" s="60" t="s">
        <v>40</v>
      </c>
      <c r="F365" s="60" t="s">
        <v>40</v>
      </c>
      <c r="G365" s="60" t="s">
        <v>41</v>
      </c>
      <c r="H365" s="60" t="s">
        <v>41</v>
      </c>
      <c r="I365">
        <f>--ISNUMBER(IFERROR(SEARCH(Anketa!$E$3,'SDF biotopi'!$A365,1),""))</f>
        <v>0</v>
      </c>
      <c r="J365" t="str">
        <f>IF(I365=1,COUNTIF($I$2:I365,1),"")</f>
        <v/>
      </c>
      <c r="K365" t="str">
        <f>IFERROR(INDEX($B$2:$B$2873,MATCH(ROWS($J$2:J365),$J$2:$J$2873,0)),"")</f>
        <v/>
      </c>
    </row>
    <row r="366" spans="1:11">
      <c r="A366" s="60" t="s">
        <v>168</v>
      </c>
      <c r="B366" s="60" t="s">
        <v>812</v>
      </c>
      <c r="C366" s="59">
        <v>10.79</v>
      </c>
      <c r="D366" s="60" t="s">
        <v>39</v>
      </c>
      <c r="E366" s="60" t="s">
        <v>41</v>
      </c>
      <c r="F366" s="60" t="s">
        <v>40</v>
      </c>
      <c r="G366" s="60" t="s">
        <v>41</v>
      </c>
      <c r="H366" s="60" t="s">
        <v>41</v>
      </c>
      <c r="I366">
        <f>--ISNUMBER(IFERROR(SEARCH(Anketa!$E$3,'SDF biotopi'!$A366,1),""))</f>
        <v>0</v>
      </c>
      <c r="J366" t="str">
        <f>IF(I366=1,COUNTIF($I$2:I366,1),"")</f>
        <v/>
      </c>
      <c r="K366" t="str">
        <f>IFERROR(INDEX($B$2:$B$2873,MATCH(ROWS($J$2:J366),$J$2:$J$2873,0)),"")</f>
        <v/>
      </c>
    </row>
    <row r="367" spans="1:11">
      <c r="A367" s="60" t="s">
        <v>168</v>
      </c>
      <c r="B367" s="60" t="s">
        <v>858</v>
      </c>
      <c r="C367" s="59">
        <v>28.06</v>
      </c>
      <c r="D367" s="60" t="s">
        <v>39</v>
      </c>
      <c r="E367" s="60" t="s">
        <v>40</v>
      </c>
      <c r="F367" s="60" t="s">
        <v>41</v>
      </c>
      <c r="G367" s="60" t="s">
        <v>40</v>
      </c>
      <c r="H367" s="60" t="s">
        <v>210</v>
      </c>
      <c r="I367">
        <f>--ISNUMBER(IFERROR(SEARCH(Anketa!$E$3,'SDF biotopi'!$A367,1),""))</f>
        <v>0</v>
      </c>
      <c r="J367" t="str">
        <f>IF(I367=1,COUNTIF($I$2:I367,1),"")</f>
        <v/>
      </c>
      <c r="K367" t="str">
        <f>IFERROR(INDEX($B$2:$B$2873,MATCH(ROWS($J$2:J367),$J$2:$J$2873,0)),"")</f>
        <v/>
      </c>
    </row>
    <row r="368" spans="1:11">
      <c r="A368" s="60" t="s">
        <v>168</v>
      </c>
      <c r="B368" s="60" t="s">
        <v>853</v>
      </c>
      <c r="C368" s="59">
        <v>2768.01</v>
      </c>
      <c r="D368" s="60" t="s">
        <v>39</v>
      </c>
      <c r="E368" s="60" t="s">
        <v>40</v>
      </c>
      <c r="F368" s="60" t="s">
        <v>41</v>
      </c>
      <c r="G368" s="60" t="s">
        <v>41</v>
      </c>
      <c r="H368" s="60" t="s">
        <v>41</v>
      </c>
      <c r="I368">
        <f>--ISNUMBER(IFERROR(SEARCH(Anketa!$E$3,'SDF biotopi'!$A368,1),""))</f>
        <v>0</v>
      </c>
      <c r="J368" t="str">
        <f>IF(I368=1,COUNTIF($I$2:I368,1),"")</f>
        <v/>
      </c>
      <c r="K368" t="str">
        <f>IFERROR(INDEX($B$2:$B$2873,MATCH(ROWS($J$2:J368),$J$2:$J$2873,0)),"")</f>
        <v/>
      </c>
    </row>
    <row r="369" spans="1:11">
      <c r="A369" s="60" t="s">
        <v>168</v>
      </c>
      <c r="B369" s="60" t="s">
        <v>840</v>
      </c>
      <c r="C369" s="59">
        <v>0.61</v>
      </c>
      <c r="D369" s="60" t="s">
        <v>39</v>
      </c>
      <c r="E369" s="60" t="s">
        <v>40</v>
      </c>
      <c r="F369" s="60" t="s">
        <v>40</v>
      </c>
      <c r="G369" s="60" t="s">
        <v>40</v>
      </c>
      <c r="H369" s="60" t="s">
        <v>40</v>
      </c>
      <c r="I369">
        <f>--ISNUMBER(IFERROR(SEARCH(Anketa!$E$3,'SDF biotopi'!$A369,1),""))</f>
        <v>0</v>
      </c>
      <c r="J369" t="str">
        <f>IF(I369=1,COUNTIF($I$2:I369,1),"")</f>
        <v/>
      </c>
      <c r="K369" t="str">
        <f>IFERROR(INDEX($B$2:$B$2873,MATCH(ROWS($J$2:J369),$J$2:$J$2873,0)),"")</f>
        <v/>
      </c>
    </row>
    <row r="370" spans="1:11">
      <c r="A370" s="60" t="s">
        <v>168</v>
      </c>
      <c r="B370" s="60" t="s">
        <v>845</v>
      </c>
      <c r="C370" s="59">
        <v>1.67</v>
      </c>
      <c r="D370" s="60" t="s">
        <v>39</v>
      </c>
      <c r="E370" s="60" t="s">
        <v>41</v>
      </c>
      <c r="F370" s="60" t="s">
        <v>40</v>
      </c>
      <c r="G370" s="60" t="s">
        <v>41</v>
      </c>
      <c r="H370" s="60" t="s">
        <v>41</v>
      </c>
      <c r="I370">
        <f>--ISNUMBER(IFERROR(SEARCH(Anketa!$E$3,'SDF biotopi'!$A370,1),""))</f>
        <v>0</v>
      </c>
      <c r="J370" t="str">
        <f>IF(I370=1,COUNTIF($I$2:I370,1),"")</f>
        <v/>
      </c>
      <c r="K370" t="str">
        <f>IFERROR(INDEX($B$2:$B$2873,MATCH(ROWS($J$2:J370),$J$2:$J$2873,0)),"")</f>
        <v/>
      </c>
    </row>
    <row r="371" spans="1:11">
      <c r="A371" s="60" t="s">
        <v>170</v>
      </c>
      <c r="B371" s="60" t="s">
        <v>812</v>
      </c>
      <c r="C371" s="59">
        <v>0.34</v>
      </c>
      <c r="D371" s="60" t="s">
        <v>39</v>
      </c>
      <c r="E371" s="60" t="s">
        <v>818</v>
      </c>
      <c r="F371" s="60" t="s">
        <v>818</v>
      </c>
      <c r="G371" s="60" t="s">
        <v>818</v>
      </c>
      <c r="H371" s="60" t="s">
        <v>818</v>
      </c>
      <c r="I371">
        <f>--ISNUMBER(IFERROR(SEARCH(Anketa!$E$3,'SDF biotopi'!$A371,1),""))</f>
        <v>0</v>
      </c>
      <c r="J371" t="str">
        <f>IF(I371=1,COUNTIF($I$2:I371,1),"")</f>
        <v/>
      </c>
      <c r="K371" t="str">
        <f>IFERROR(INDEX($B$2:$B$2873,MATCH(ROWS($J$2:J371),$J$2:$J$2873,0)),"")</f>
        <v/>
      </c>
    </row>
    <row r="372" spans="1:11">
      <c r="A372" s="60" t="s">
        <v>170</v>
      </c>
      <c r="B372" s="60" t="s">
        <v>853</v>
      </c>
      <c r="C372" s="59">
        <v>161.47999999999999</v>
      </c>
      <c r="D372" s="60" t="s">
        <v>39</v>
      </c>
      <c r="E372" s="60" t="s">
        <v>818</v>
      </c>
      <c r="F372" s="60" t="s">
        <v>818</v>
      </c>
      <c r="G372" s="60" t="s">
        <v>818</v>
      </c>
      <c r="H372" s="60" t="s">
        <v>818</v>
      </c>
      <c r="I372">
        <f>--ISNUMBER(IFERROR(SEARCH(Anketa!$E$3,'SDF biotopi'!$A372,1),""))</f>
        <v>0</v>
      </c>
      <c r="J372" t="str">
        <f>IF(I372=1,COUNTIF($I$2:I372,1),"")</f>
        <v/>
      </c>
      <c r="K372" t="str">
        <f>IFERROR(INDEX($B$2:$B$2873,MATCH(ROWS($J$2:J372),$J$2:$J$2873,0)),"")</f>
        <v/>
      </c>
    </row>
    <row r="373" spans="1:11">
      <c r="A373" s="60" t="s">
        <v>170</v>
      </c>
      <c r="B373" s="60" t="s">
        <v>808</v>
      </c>
      <c r="C373" s="59">
        <v>0.41</v>
      </c>
      <c r="D373" s="60" t="s">
        <v>39</v>
      </c>
      <c r="E373" s="60" t="s">
        <v>818</v>
      </c>
      <c r="F373" s="60" t="s">
        <v>818</v>
      </c>
      <c r="G373" s="60" t="s">
        <v>818</v>
      </c>
      <c r="H373" s="60" t="s">
        <v>818</v>
      </c>
      <c r="I373">
        <f>--ISNUMBER(IFERROR(SEARCH(Anketa!$E$3,'SDF biotopi'!$A373,1),""))</f>
        <v>0</v>
      </c>
      <c r="J373" t="str">
        <f>IF(I373=1,COUNTIF($I$2:I373,1),"")</f>
        <v/>
      </c>
      <c r="K373" t="str">
        <f>IFERROR(INDEX($B$2:$B$2873,MATCH(ROWS($J$2:J373),$J$2:$J$2873,0)),"")</f>
        <v/>
      </c>
    </row>
    <row r="374" spans="1:11">
      <c r="A374" s="60" t="s">
        <v>170</v>
      </c>
      <c r="B374" s="60" t="s">
        <v>807</v>
      </c>
      <c r="C374" s="59">
        <v>5.45</v>
      </c>
      <c r="D374" s="60" t="s">
        <v>39</v>
      </c>
      <c r="E374" s="60" t="s">
        <v>50</v>
      </c>
      <c r="F374" s="60" t="s">
        <v>40</v>
      </c>
      <c r="G374" s="60" t="s">
        <v>824</v>
      </c>
      <c r="H374" s="60" t="s">
        <v>824</v>
      </c>
      <c r="I374">
        <f>--ISNUMBER(IFERROR(SEARCH(Anketa!$E$3,'SDF biotopi'!$A374,1),""))</f>
        <v>0</v>
      </c>
      <c r="J374" t="str">
        <f>IF(I374=1,COUNTIF($I$2:I374,1),"")</f>
        <v/>
      </c>
      <c r="K374" t="str">
        <f>IFERROR(INDEX($B$2:$B$2873,MATCH(ROWS($J$2:J374),$J$2:$J$2873,0)),"")</f>
        <v/>
      </c>
    </row>
    <row r="375" spans="1:11">
      <c r="A375" s="60" t="s">
        <v>170</v>
      </c>
      <c r="B375" s="60" t="s">
        <v>802</v>
      </c>
      <c r="C375" s="59">
        <v>4.58</v>
      </c>
      <c r="D375" s="60" t="s">
        <v>39</v>
      </c>
      <c r="E375" s="60" t="s">
        <v>41</v>
      </c>
      <c r="F375" s="60" t="s">
        <v>40</v>
      </c>
      <c r="G375" s="60" t="s">
        <v>41</v>
      </c>
      <c r="H375" s="60" t="s">
        <v>40</v>
      </c>
      <c r="I375">
        <f>--ISNUMBER(IFERROR(SEARCH(Anketa!$E$3,'SDF biotopi'!$A375,1),""))</f>
        <v>0</v>
      </c>
      <c r="J375" t="str">
        <f>IF(I375=1,COUNTIF($I$2:I375,1),"")</f>
        <v/>
      </c>
      <c r="K375" t="str">
        <f>IFERROR(INDEX($B$2:$B$2873,MATCH(ROWS($J$2:J375),$J$2:$J$2873,0)),"")</f>
        <v/>
      </c>
    </row>
    <row r="376" spans="1:11">
      <c r="A376" s="60" t="s">
        <v>172</v>
      </c>
      <c r="B376" s="60" t="s">
        <v>835</v>
      </c>
      <c r="C376" s="59">
        <v>9.39</v>
      </c>
      <c r="D376" s="60" t="s">
        <v>39</v>
      </c>
      <c r="E376" s="60" t="s">
        <v>818</v>
      </c>
      <c r="F376" s="60" t="s">
        <v>818</v>
      </c>
      <c r="G376" s="60" t="s">
        <v>818</v>
      </c>
      <c r="H376" s="60" t="s">
        <v>818</v>
      </c>
      <c r="I376">
        <f>--ISNUMBER(IFERROR(SEARCH(Anketa!$E$3,'SDF biotopi'!$A376,1),""))</f>
        <v>0</v>
      </c>
      <c r="J376" t="str">
        <f>IF(I376=1,COUNTIF($I$2:I376,1),"")</f>
        <v/>
      </c>
      <c r="K376" t="str">
        <f>IFERROR(INDEX($B$2:$B$2873,MATCH(ROWS($J$2:J376),$J$2:$J$2873,0)),"")</f>
        <v/>
      </c>
    </row>
    <row r="377" spans="1:11">
      <c r="A377" s="60" t="s">
        <v>172</v>
      </c>
      <c r="B377" s="60" t="s">
        <v>821</v>
      </c>
      <c r="C377" s="59">
        <v>0</v>
      </c>
      <c r="D377" s="60" t="s">
        <v>39</v>
      </c>
      <c r="E377" s="60" t="s">
        <v>210</v>
      </c>
      <c r="F377" s="60" t="s">
        <v>40</v>
      </c>
      <c r="G377" s="60" t="s">
        <v>210</v>
      </c>
      <c r="H377" s="60" t="s">
        <v>41</v>
      </c>
      <c r="I377">
        <f>--ISNUMBER(IFERROR(SEARCH(Anketa!$E$3,'SDF biotopi'!$A377,1),""))</f>
        <v>0</v>
      </c>
      <c r="J377" t="str">
        <f>IF(I377=1,COUNTIF($I$2:I377,1),"")</f>
        <v/>
      </c>
      <c r="K377" t="str">
        <f>IFERROR(INDEX($B$2:$B$2873,MATCH(ROWS($J$2:J377),$J$2:$J$2873,0)),"")</f>
        <v/>
      </c>
    </row>
    <row r="378" spans="1:11">
      <c r="A378" s="60" t="s">
        <v>172</v>
      </c>
      <c r="B378" s="60" t="s">
        <v>853</v>
      </c>
      <c r="C378" s="59">
        <v>12.81</v>
      </c>
      <c r="D378" s="60" t="s">
        <v>39</v>
      </c>
      <c r="E378" s="60" t="s">
        <v>818</v>
      </c>
      <c r="F378" s="60" t="s">
        <v>818</v>
      </c>
      <c r="G378" s="60" t="s">
        <v>818</v>
      </c>
      <c r="H378" s="60" t="s">
        <v>818</v>
      </c>
      <c r="I378">
        <f>--ISNUMBER(IFERROR(SEARCH(Anketa!$E$3,'SDF biotopi'!$A378,1),""))</f>
        <v>0</v>
      </c>
      <c r="J378" t="str">
        <f>IF(I378=1,COUNTIF($I$2:I378,1),"")</f>
        <v/>
      </c>
      <c r="K378" t="str">
        <f>IFERROR(INDEX($B$2:$B$2873,MATCH(ROWS($J$2:J378),$J$2:$J$2873,0)),"")</f>
        <v/>
      </c>
    </row>
    <row r="379" spans="1:11">
      <c r="A379" s="60" t="s">
        <v>172</v>
      </c>
      <c r="B379" s="60" t="s">
        <v>839</v>
      </c>
      <c r="C379" s="59">
        <v>0.08</v>
      </c>
      <c r="D379" s="60" t="s">
        <v>39</v>
      </c>
      <c r="E379" s="60" t="s">
        <v>41</v>
      </c>
      <c r="F379" s="60" t="s">
        <v>40</v>
      </c>
      <c r="G379" s="60" t="s">
        <v>41</v>
      </c>
      <c r="H379" s="60" t="s">
        <v>41</v>
      </c>
      <c r="I379">
        <f>--ISNUMBER(IFERROR(SEARCH(Anketa!$E$3,'SDF biotopi'!$A379,1),""))</f>
        <v>0</v>
      </c>
      <c r="J379" t="str">
        <f>IF(I379=1,COUNTIF($I$2:I379,1),"")</f>
        <v/>
      </c>
      <c r="K379" t="str">
        <f>IFERROR(INDEX($B$2:$B$2873,MATCH(ROWS($J$2:J379),$J$2:$J$2873,0)),"")</f>
        <v/>
      </c>
    </row>
    <row r="380" spans="1:11">
      <c r="A380" s="60" t="s">
        <v>172</v>
      </c>
      <c r="B380" s="60" t="s">
        <v>815</v>
      </c>
      <c r="C380" s="59">
        <v>0.16</v>
      </c>
      <c r="D380" s="60" t="s">
        <v>39</v>
      </c>
      <c r="E380" s="60" t="s">
        <v>818</v>
      </c>
      <c r="F380" s="60" t="s">
        <v>40</v>
      </c>
      <c r="G380" s="60" t="s">
        <v>818</v>
      </c>
      <c r="H380" s="60" t="s">
        <v>818</v>
      </c>
      <c r="I380">
        <f>--ISNUMBER(IFERROR(SEARCH(Anketa!$E$3,'SDF biotopi'!$A380,1),""))</f>
        <v>0</v>
      </c>
      <c r="J380" t="str">
        <f>IF(I380=1,COUNTIF($I$2:I380,1),"")</f>
        <v/>
      </c>
      <c r="K380" t="str">
        <f>IFERROR(INDEX($B$2:$B$2873,MATCH(ROWS($J$2:J380),$J$2:$J$2873,0)),"")</f>
        <v/>
      </c>
    </row>
    <row r="381" spans="1:11">
      <c r="A381" s="60" t="s">
        <v>172</v>
      </c>
      <c r="B381" s="60" t="s">
        <v>820</v>
      </c>
      <c r="C381" s="59">
        <v>0</v>
      </c>
      <c r="D381" s="60" t="s">
        <v>39</v>
      </c>
      <c r="E381" s="60" t="s">
        <v>818</v>
      </c>
      <c r="F381" s="60" t="s">
        <v>818</v>
      </c>
      <c r="G381" s="60" t="s">
        <v>818</v>
      </c>
      <c r="H381" s="60" t="s">
        <v>818</v>
      </c>
      <c r="I381">
        <f>--ISNUMBER(IFERROR(SEARCH(Anketa!$E$3,'SDF biotopi'!$A381,1),""))</f>
        <v>0</v>
      </c>
      <c r="J381" t="str">
        <f>IF(I381=1,COUNTIF($I$2:I381,1),"")</f>
        <v/>
      </c>
      <c r="K381" t="str">
        <f>IFERROR(INDEX($B$2:$B$2873,MATCH(ROWS($J$2:J381),$J$2:$J$2873,0)),"")</f>
        <v/>
      </c>
    </row>
    <row r="382" spans="1:11">
      <c r="A382" s="60" t="s">
        <v>172</v>
      </c>
      <c r="B382" s="60" t="s">
        <v>802</v>
      </c>
      <c r="C382" s="59">
        <v>30.9</v>
      </c>
      <c r="D382" s="60" t="s">
        <v>39</v>
      </c>
      <c r="E382" s="60" t="s">
        <v>41</v>
      </c>
      <c r="F382" s="60" t="s">
        <v>40</v>
      </c>
      <c r="G382" s="60" t="s">
        <v>41</v>
      </c>
      <c r="H382" s="60" t="s">
        <v>41</v>
      </c>
      <c r="I382">
        <f>--ISNUMBER(IFERROR(SEARCH(Anketa!$E$3,'SDF biotopi'!$A382,1),""))</f>
        <v>0</v>
      </c>
      <c r="J382" t="str">
        <f>IF(I382=1,COUNTIF($I$2:I382,1),"")</f>
        <v/>
      </c>
      <c r="K382" t="str">
        <f>IFERROR(INDEX($B$2:$B$2873,MATCH(ROWS($J$2:J382),$J$2:$J$2873,0)),"")</f>
        <v/>
      </c>
    </row>
    <row r="383" spans="1:11">
      <c r="A383" s="60" t="s">
        <v>172</v>
      </c>
      <c r="B383" s="60" t="s">
        <v>840</v>
      </c>
      <c r="C383" s="59">
        <v>2.97</v>
      </c>
      <c r="D383" s="60" t="s">
        <v>39</v>
      </c>
      <c r="E383" s="60" t="s">
        <v>818</v>
      </c>
      <c r="F383" s="60" t="s">
        <v>818</v>
      </c>
      <c r="G383" s="60" t="s">
        <v>818</v>
      </c>
      <c r="H383" s="60" t="s">
        <v>818</v>
      </c>
      <c r="I383">
        <f>--ISNUMBER(IFERROR(SEARCH(Anketa!$E$3,'SDF biotopi'!$A383,1),""))</f>
        <v>0</v>
      </c>
      <c r="J383" t="str">
        <f>IF(I383=1,COUNTIF($I$2:I383,1),"")</f>
        <v/>
      </c>
      <c r="K383" t="str">
        <f>IFERROR(INDEX($B$2:$B$2873,MATCH(ROWS($J$2:J383),$J$2:$J$2873,0)),"")</f>
        <v/>
      </c>
    </row>
    <row r="384" spans="1:11">
      <c r="A384" s="60" t="s">
        <v>172</v>
      </c>
      <c r="B384" s="60" t="s">
        <v>817</v>
      </c>
      <c r="C384" s="59">
        <v>1.73</v>
      </c>
      <c r="D384" s="60" t="s">
        <v>39</v>
      </c>
      <c r="E384" s="60" t="s">
        <v>818</v>
      </c>
      <c r="F384" s="60" t="s">
        <v>818</v>
      </c>
      <c r="G384" s="60" t="s">
        <v>818</v>
      </c>
      <c r="H384" s="60" t="s">
        <v>818</v>
      </c>
      <c r="I384">
        <f>--ISNUMBER(IFERROR(SEARCH(Anketa!$E$3,'SDF biotopi'!$A384,1),""))</f>
        <v>0</v>
      </c>
      <c r="J384" t="str">
        <f>IF(I384=1,COUNTIF($I$2:I384,1),"")</f>
        <v/>
      </c>
      <c r="K384" t="str">
        <f>IFERROR(INDEX($B$2:$B$2873,MATCH(ROWS($J$2:J384),$J$2:$J$2873,0)),"")</f>
        <v/>
      </c>
    </row>
    <row r="385" spans="1:11">
      <c r="A385" s="60" t="s">
        <v>174</v>
      </c>
      <c r="B385" s="60" t="s">
        <v>807</v>
      </c>
      <c r="C385" s="59">
        <v>9.33</v>
      </c>
      <c r="D385" s="60" t="s">
        <v>39</v>
      </c>
      <c r="E385" s="60" t="s">
        <v>41</v>
      </c>
      <c r="F385" s="60" t="s">
        <v>40</v>
      </c>
      <c r="G385" s="60" t="s">
        <v>41</v>
      </c>
      <c r="H385" s="60" t="s">
        <v>40</v>
      </c>
      <c r="I385">
        <f>--ISNUMBER(IFERROR(SEARCH(Anketa!$E$3,'SDF biotopi'!$A385,1),""))</f>
        <v>0</v>
      </c>
      <c r="J385" t="str">
        <f>IF(I385=1,COUNTIF($I$2:I385,1),"")</f>
        <v/>
      </c>
      <c r="K385" t="str">
        <f>IFERROR(INDEX($B$2:$B$2873,MATCH(ROWS($J$2:J385),$J$2:$J$2873,0)),"")</f>
        <v/>
      </c>
    </row>
    <row r="386" spans="1:11">
      <c r="A386" s="60" t="s">
        <v>174</v>
      </c>
      <c r="B386" s="60" t="s">
        <v>809</v>
      </c>
      <c r="C386" s="59">
        <v>27.21</v>
      </c>
      <c r="D386" s="60" t="s">
        <v>39</v>
      </c>
      <c r="E386" s="60" t="s">
        <v>41</v>
      </c>
      <c r="F386" s="60" t="s">
        <v>40</v>
      </c>
      <c r="G386" s="60" t="s">
        <v>41</v>
      </c>
      <c r="H386" s="60" t="s">
        <v>41</v>
      </c>
      <c r="I386">
        <f>--ISNUMBER(IFERROR(SEARCH(Anketa!$E$3,'SDF biotopi'!$A386,1),""))</f>
        <v>0</v>
      </c>
      <c r="J386" t="str">
        <f>IF(I386=1,COUNTIF($I$2:I386,1),"")</f>
        <v/>
      </c>
      <c r="K386" t="str">
        <f>IFERROR(INDEX($B$2:$B$2873,MATCH(ROWS($J$2:J386),$J$2:$J$2873,0)),"")</f>
        <v/>
      </c>
    </row>
    <row r="387" spans="1:11">
      <c r="A387" s="60" t="s">
        <v>174</v>
      </c>
      <c r="B387" s="60" t="s">
        <v>815</v>
      </c>
      <c r="C387" s="59">
        <v>4.54</v>
      </c>
      <c r="D387" s="60" t="s">
        <v>39</v>
      </c>
      <c r="E387" s="60" t="s">
        <v>40</v>
      </c>
      <c r="F387" s="60" t="s">
        <v>40</v>
      </c>
      <c r="G387" s="60" t="s">
        <v>41</v>
      </c>
      <c r="H387" s="60" t="s">
        <v>40</v>
      </c>
      <c r="I387">
        <f>--ISNUMBER(IFERROR(SEARCH(Anketa!$E$3,'SDF biotopi'!$A387,1),""))</f>
        <v>0</v>
      </c>
      <c r="J387" t="str">
        <f>IF(I387=1,COUNTIF($I$2:I387,1),"")</f>
        <v/>
      </c>
      <c r="K387" t="str">
        <f>IFERROR(INDEX($B$2:$B$2873,MATCH(ROWS($J$2:J387),$J$2:$J$2873,0)),"")</f>
        <v/>
      </c>
    </row>
    <row r="388" spans="1:11">
      <c r="A388" s="60" t="s">
        <v>174</v>
      </c>
      <c r="B388" s="60" t="s">
        <v>823</v>
      </c>
      <c r="C388" s="59">
        <v>34.31</v>
      </c>
      <c r="D388" s="60" t="s">
        <v>39</v>
      </c>
      <c r="E388" s="60" t="s">
        <v>210</v>
      </c>
      <c r="F388" s="60" t="s">
        <v>40</v>
      </c>
      <c r="G388" s="60" t="s">
        <v>41</v>
      </c>
      <c r="H388" s="60" t="s">
        <v>40</v>
      </c>
      <c r="I388">
        <f>--ISNUMBER(IFERROR(SEARCH(Anketa!$E$3,'SDF biotopi'!$A388,1),""))</f>
        <v>0</v>
      </c>
      <c r="J388" t="str">
        <f>IF(I388=1,COUNTIF($I$2:I388,1),"")</f>
        <v/>
      </c>
      <c r="K388" t="str">
        <f>IFERROR(INDEX($B$2:$B$2873,MATCH(ROWS($J$2:J388),$J$2:$J$2873,0)),"")</f>
        <v/>
      </c>
    </row>
    <row r="389" spans="1:11">
      <c r="A389" s="60" t="s">
        <v>174</v>
      </c>
      <c r="B389" s="60" t="s">
        <v>814</v>
      </c>
      <c r="C389" s="59">
        <v>0.78</v>
      </c>
      <c r="D389" s="60" t="s">
        <v>39</v>
      </c>
      <c r="E389" s="60" t="s">
        <v>818</v>
      </c>
      <c r="F389" s="60" t="s">
        <v>40</v>
      </c>
      <c r="G389" s="60" t="s">
        <v>818</v>
      </c>
      <c r="H389" s="60" t="s">
        <v>818</v>
      </c>
      <c r="I389">
        <f>--ISNUMBER(IFERROR(SEARCH(Anketa!$E$3,'SDF biotopi'!$A389,1),""))</f>
        <v>0</v>
      </c>
      <c r="J389" t="str">
        <f>IF(I389=1,COUNTIF($I$2:I389,1),"")</f>
        <v/>
      </c>
      <c r="K389" t="str">
        <f>IFERROR(INDEX($B$2:$B$2873,MATCH(ROWS($J$2:J389),$J$2:$J$2873,0)),"")</f>
        <v/>
      </c>
    </row>
    <row r="390" spans="1:11">
      <c r="A390" s="60" t="s">
        <v>174</v>
      </c>
      <c r="B390" s="60" t="s">
        <v>803</v>
      </c>
      <c r="C390" s="59">
        <v>28.47</v>
      </c>
      <c r="D390" s="60" t="s">
        <v>39</v>
      </c>
      <c r="E390" s="60" t="s">
        <v>41</v>
      </c>
      <c r="F390" s="60" t="s">
        <v>40</v>
      </c>
      <c r="G390" s="60" t="s">
        <v>41</v>
      </c>
      <c r="H390" s="60" t="s">
        <v>41</v>
      </c>
      <c r="I390">
        <f>--ISNUMBER(IFERROR(SEARCH(Anketa!$E$3,'SDF biotopi'!$A390,1),""))</f>
        <v>0</v>
      </c>
      <c r="J390" t="str">
        <f>IF(I390=1,COUNTIF($I$2:I390,1),"")</f>
        <v/>
      </c>
      <c r="K390" t="str">
        <f>IFERROR(INDEX($B$2:$B$2873,MATCH(ROWS($J$2:J390),$J$2:$J$2873,0)),"")</f>
        <v/>
      </c>
    </row>
    <row r="391" spans="1:11">
      <c r="A391" s="60" t="s">
        <v>174</v>
      </c>
      <c r="B391" s="60" t="s">
        <v>835</v>
      </c>
      <c r="C391" s="59">
        <v>0.39</v>
      </c>
      <c r="D391" s="60" t="s">
        <v>39</v>
      </c>
      <c r="E391" s="60" t="s">
        <v>818</v>
      </c>
      <c r="F391" s="60" t="s">
        <v>40</v>
      </c>
      <c r="G391" s="60" t="s">
        <v>818</v>
      </c>
      <c r="H391" s="60" t="s">
        <v>818</v>
      </c>
      <c r="I391">
        <f>--ISNUMBER(IFERROR(SEARCH(Anketa!$E$3,'SDF biotopi'!$A391,1),""))</f>
        <v>0</v>
      </c>
      <c r="J391" t="str">
        <f>IF(I391=1,COUNTIF($I$2:I391,1),"")</f>
        <v/>
      </c>
      <c r="K391" t="str">
        <f>IFERROR(INDEX($B$2:$B$2873,MATCH(ROWS($J$2:J391),$J$2:$J$2873,0)),"")</f>
        <v/>
      </c>
    </row>
    <row r="392" spans="1:11">
      <c r="A392" s="60" t="s">
        <v>174</v>
      </c>
      <c r="B392" s="60" t="s">
        <v>810</v>
      </c>
      <c r="C392" s="59">
        <v>0.44</v>
      </c>
      <c r="D392" s="60" t="s">
        <v>39</v>
      </c>
      <c r="E392" s="60" t="s">
        <v>40</v>
      </c>
      <c r="F392" s="60" t="s">
        <v>40</v>
      </c>
      <c r="G392" s="60" t="s">
        <v>41</v>
      </c>
      <c r="H392" s="60" t="s">
        <v>40</v>
      </c>
      <c r="I392">
        <f>--ISNUMBER(IFERROR(SEARCH(Anketa!$E$3,'SDF biotopi'!$A392,1),""))</f>
        <v>0</v>
      </c>
      <c r="J392" t="str">
        <f>IF(I392=1,COUNTIF($I$2:I392,1),"")</f>
        <v/>
      </c>
      <c r="K392" t="str">
        <f>IFERROR(INDEX($B$2:$B$2873,MATCH(ROWS($J$2:J392),$J$2:$J$2873,0)),"")</f>
        <v/>
      </c>
    </row>
    <row r="393" spans="1:11">
      <c r="A393" s="60" t="s">
        <v>174</v>
      </c>
      <c r="B393" s="60" t="s">
        <v>827</v>
      </c>
      <c r="C393" s="59">
        <v>0.31</v>
      </c>
      <c r="D393" s="60" t="s">
        <v>39</v>
      </c>
      <c r="E393" s="60" t="s">
        <v>40</v>
      </c>
      <c r="F393" s="60" t="s">
        <v>40</v>
      </c>
      <c r="G393" s="60" t="s">
        <v>41</v>
      </c>
      <c r="H393" s="60" t="s">
        <v>40</v>
      </c>
      <c r="I393">
        <f>--ISNUMBER(IFERROR(SEARCH(Anketa!$E$3,'SDF biotopi'!$A393,1),""))</f>
        <v>0</v>
      </c>
      <c r="J393" t="str">
        <f>IF(I393=1,COUNTIF($I$2:I393,1),"")</f>
        <v/>
      </c>
      <c r="K393" t="str">
        <f>IFERROR(INDEX($B$2:$B$2873,MATCH(ROWS($J$2:J393),$J$2:$J$2873,0)),"")</f>
        <v/>
      </c>
    </row>
    <row r="394" spans="1:11">
      <c r="A394" s="60" t="s">
        <v>174</v>
      </c>
      <c r="B394" s="60" t="s">
        <v>820</v>
      </c>
      <c r="C394" s="59">
        <v>0.13</v>
      </c>
      <c r="D394" s="60" t="s">
        <v>39</v>
      </c>
      <c r="E394" s="60" t="s">
        <v>50</v>
      </c>
      <c r="F394" s="60" t="s">
        <v>40</v>
      </c>
      <c r="G394" s="60" t="s">
        <v>40</v>
      </c>
      <c r="H394" s="60" t="s">
        <v>40</v>
      </c>
      <c r="I394">
        <f>--ISNUMBER(IFERROR(SEARCH(Anketa!$E$3,'SDF biotopi'!$A394,1),""))</f>
        <v>0</v>
      </c>
      <c r="J394" t="str">
        <f>IF(I394=1,COUNTIF($I$2:I394,1),"")</f>
        <v/>
      </c>
      <c r="K394" t="str">
        <f>IFERROR(INDEX($B$2:$B$2873,MATCH(ROWS($J$2:J394),$J$2:$J$2873,0)),"")</f>
        <v/>
      </c>
    </row>
    <row r="395" spans="1:11">
      <c r="A395" s="60" t="s">
        <v>174</v>
      </c>
      <c r="B395" s="60" t="s">
        <v>808</v>
      </c>
      <c r="C395" s="59">
        <v>22.67</v>
      </c>
      <c r="D395" s="60" t="s">
        <v>39</v>
      </c>
      <c r="E395" s="60" t="s">
        <v>41</v>
      </c>
      <c r="F395" s="60" t="s">
        <v>40</v>
      </c>
      <c r="G395" s="60" t="s">
        <v>41</v>
      </c>
      <c r="H395" s="60" t="s">
        <v>40</v>
      </c>
      <c r="I395">
        <f>--ISNUMBER(IFERROR(SEARCH(Anketa!$E$3,'SDF biotopi'!$A395,1),""))</f>
        <v>0</v>
      </c>
      <c r="J395" t="str">
        <f>IF(I395=1,COUNTIF($I$2:I395,1),"")</f>
        <v/>
      </c>
      <c r="K395" t="str">
        <f>IFERROR(INDEX($B$2:$B$2873,MATCH(ROWS($J$2:J395),$J$2:$J$2873,0)),"")</f>
        <v/>
      </c>
    </row>
    <row r="396" spans="1:11">
      <c r="A396" s="60" t="s">
        <v>174</v>
      </c>
      <c r="B396" s="60" t="s">
        <v>816</v>
      </c>
      <c r="C396" s="59">
        <v>1.19</v>
      </c>
      <c r="D396" s="60" t="s">
        <v>39</v>
      </c>
      <c r="E396" s="60" t="s">
        <v>818</v>
      </c>
      <c r="F396" s="60" t="s">
        <v>40</v>
      </c>
      <c r="G396" s="60" t="s">
        <v>818</v>
      </c>
      <c r="H396" s="60" t="s">
        <v>818</v>
      </c>
      <c r="I396">
        <f>--ISNUMBER(IFERROR(SEARCH(Anketa!$E$3,'SDF biotopi'!$A396,1),""))</f>
        <v>0</v>
      </c>
      <c r="J396" t="str">
        <f>IF(I396=1,COUNTIF($I$2:I396,1),"")</f>
        <v/>
      </c>
      <c r="K396" t="str">
        <f>IFERROR(INDEX($B$2:$B$2873,MATCH(ROWS($J$2:J396),$J$2:$J$2873,0)),"")</f>
        <v/>
      </c>
    </row>
    <row r="397" spans="1:11">
      <c r="A397" s="60" t="s">
        <v>174</v>
      </c>
      <c r="B397" s="60" t="s">
        <v>805</v>
      </c>
      <c r="C397" s="59">
        <v>0.28999999999999998</v>
      </c>
      <c r="D397" s="60" t="s">
        <v>39</v>
      </c>
      <c r="E397" s="60" t="s">
        <v>818</v>
      </c>
      <c r="F397" s="60" t="s">
        <v>40</v>
      </c>
      <c r="G397" s="60" t="s">
        <v>818</v>
      </c>
      <c r="H397" s="60" t="s">
        <v>818</v>
      </c>
      <c r="I397">
        <f>--ISNUMBER(IFERROR(SEARCH(Anketa!$E$3,'SDF biotopi'!$A397,1),""))</f>
        <v>0</v>
      </c>
      <c r="J397" t="str">
        <f>IF(I397=1,COUNTIF($I$2:I397,1),"")</f>
        <v/>
      </c>
      <c r="K397" t="str">
        <f>IFERROR(INDEX($B$2:$B$2873,MATCH(ROWS($J$2:J397),$J$2:$J$2873,0)),"")</f>
        <v/>
      </c>
    </row>
    <row r="398" spans="1:11">
      <c r="A398" s="60" t="s">
        <v>174</v>
      </c>
      <c r="B398" s="60" t="s">
        <v>830</v>
      </c>
      <c r="C398" s="59">
        <v>0.85</v>
      </c>
      <c r="D398" s="60" t="s">
        <v>39</v>
      </c>
      <c r="E398" s="60" t="s">
        <v>40</v>
      </c>
      <c r="F398" s="60" t="s">
        <v>41</v>
      </c>
      <c r="G398" s="60" t="s">
        <v>40</v>
      </c>
      <c r="H398" s="60" t="s">
        <v>40</v>
      </c>
      <c r="I398">
        <f>--ISNUMBER(IFERROR(SEARCH(Anketa!$E$3,'SDF biotopi'!$A398,1),""))</f>
        <v>0</v>
      </c>
      <c r="J398" t="str">
        <f>IF(I398=1,COUNTIF($I$2:I398,1),"")</f>
        <v/>
      </c>
      <c r="K398" t="str">
        <f>IFERROR(INDEX($B$2:$B$2873,MATCH(ROWS($J$2:J398),$J$2:$J$2873,0)),"")</f>
        <v/>
      </c>
    </row>
    <row r="399" spans="1:11">
      <c r="A399" s="60" t="s">
        <v>174</v>
      </c>
      <c r="B399" s="60" t="s">
        <v>802</v>
      </c>
      <c r="C399" s="59">
        <v>22.05</v>
      </c>
      <c r="D399" s="60" t="s">
        <v>39</v>
      </c>
      <c r="E399" s="60" t="s">
        <v>41</v>
      </c>
      <c r="F399" s="60" t="s">
        <v>40</v>
      </c>
      <c r="G399" s="60" t="s">
        <v>41</v>
      </c>
      <c r="H399" s="60" t="s">
        <v>40</v>
      </c>
      <c r="I399">
        <f>--ISNUMBER(IFERROR(SEARCH(Anketa!$E$3,'SDF biotopi'!$A399,1),""))</f>
        <v>0</v>
      </c>
      <c r="J399" t="str">
        <f>IF(I399=1,COUNTIF($I$2:I399,1),"")</f>
        <v/>
      </c>
      <c r="K399" t="str">
        <f>IFERROR(INDEX($B$2:$B$2873,MATCH(ROWS($J$2:J399),$J$2:$J$2873,0)),"")</f>
        <v/>
      </c>
    </row>
    <row r="400" spans="1:11">
      <c r="A400" s="60" t="s">
        <v>174</v>
      </c>
      <c r="B400" s="60" t="s">
        <v>817</v>
      </c>
      <c r="C400" s="59">
        <v>5.75</v>
      </c>
      <c r="D400" s="60" t="s">
        <v>39</v>
      </c>
      <c r="E400" s="60" t="s">
        <v>40</v>
      </c>
      <c r="F400" s="60" t="s">
        <v>40</v>
      </c>
      <c r="G400" s="60" t="s">
        <v>41</v>
      </c>
      <c r="H400" s="60" t="s">
        <v>40</v>
      </c>
      <c r="I400">
        <f>--ISNUMBER(IFERROR(SEARCH(Anketa!$E$3,'SDF biotopi'!$A400,1),""))</f>
        <v>0</v>
      </c>
      <c r="J400" t="str">
        <f>IF(I400=1,COUNTIF($I$2:I400,1),"")</f>
        <v/>
      </c>
      <c r="K400" t="str">
        <f>IFERROR(INDEX($B$2:$B$2873,MATCH(ROWS($J$2:J400),$J$2:$J$2873,0)),"")</f>
        <v/>
      </c>
    </row>
    <row r="401" spans="1:11">
      <c r="A401" s="60" t="s">
        <v>176</v>
      </c>
      <c r="B401" s="60" t="s">
        <v>823</v>
      </c>
      <c r="C401" s="59">
        <v>12.02</v>
      </c>
      <c r="D401" s="60" t="s">
        <v>39</v>
      </c>
      <c r="E401" s="60" t="s">
        <v>40</v>
      </c>
      <c r="F401" s="60" t="s">
        <v>40</v>
      </c>
      <c r="G401" s="60" t="s">
        <v>41</v>
      </c>
      <c r="H401" s="60" t="s">
        <v>40</v>
      </c>
      <c r="I401">
        <f>--ISNUMBER(IFERROR(SEARCH(Anketa!$E$3,'SDF biotopi'!$A401,1),""))</f>
        <v>0</v>
      </c>
      <c r="J401" t="str">
        <f>IF(I401=1,COUNTIF($I$2:I401,1),"")</f>
        <v/>
      </c>
      <c r="K401" t="str">
        <f>IFERROR(INDEX($B$2:$B$2873,MATCH(ROWS($J$2:J401),$J$2:$J$2873,0)),"")</f>
        <v/>
      </c>
    </row>
    <row r="402" spans="1:11">
      <c r="A402" s="60" t="s">
        <v>176</v>
      </c>
      <c r="B402" s="60" t="s">
        <v>829</v>
      </c>
      <c r="C402" s="59">
        <v>3.19</v>
      </c>
      <c r="D402" s="60" t="s">
        <v>39</v>
      </c>
      <c r="E402" s="60" t="s">
        <v>41</v>
      </c>
      <c r="F402" s="60" t="s">
        <v>41</v>
      </c>
      <c r="G402" s="60" t="s">
        <v>41</v>
      </c>
      <c r="H402" s="60" t="s">
        <v>41</v>
      </c>
      <c r="I402">
        <f>--ISNUMBER(IFERROR(SEARCH(Anketa!$E$3,'SDF biotopi'!$A402,1),""))</f>
        <v>0</v>
      </c>
      <c r="J402" t="str">
        <f>IF(I402=1,COUNTIF($I$2:I402,1),"")</f>
        <v/>
      </c>
      <c r="K402" t="str">
        <f>IFERROR(INDEX($B$2:$B$2873,MATCH(ROWS($J$2:J402),$J$2:$J$2873,0)),"")</f>
        <v/>
      </c>
    </row>
    <row r="403" spans="1:11">
      <c r="A403" s="60" t="s">
        <v>176</v>
      </c>
      <c r="B403" s="60" t="s">
        <v>822</v>
      </c>
      <c r="C403" s="59">
        <v>7.67</v>
      </c>
      <c r="D403" s="60" t="s">
        <v>39</v>
      </c>
      <c r="E403" s="60" t="s">
        <v>40</v>
      </c>
      <c r="F403" s="60" t="s">
        <v>40</v>
      </c>
      <c r="G403" s="60" t="s">
        <v>41</v>
      </c>
      <c r="H403" s="60" t="s">
        <v>40</v>
      </c>
      <c r="I403">
        <f>--ISNUMBER(IFERROR(SEARCH(Anketa!$E$3,'SDF biotopi'!$A403,1),""))</f>
        <v>0</v>
      </c>
      <c r="J403" t="str">
        <f>IF(I403=1,COUNTIF($I$2:I403,1),"")</f>
        <v/>
      </c>
      <c r="K403" t="str">
        <f>IFERROR(INDEX($B$2:$B$2873,MATCH(ROWS($J$2:J403),$J$2:$J$2873,0)),"")</f>
        <v/>
      </c>
    </row>
    <row r="404" spans="1:11">
      <c r="A404" s="60" t="s">
        <v>176</v>
      </c>
      <c r="B404" s="60" t="s">
        <v>812</v>
      </c>
      <c r="C404" s="59">
        <v>30.27</v>
      </c>
      <c r="D404" s="60" t="s">
        <v>39</v>
      </c>
      <c r="E404" s="60" t="s">
        <v>40</v>
      </c>
      <c r="F404" s="60" t="s">
        <v>40</v>
      </c>
      <c r="G404" s="60" t="s">
        <v>41</v>
      </c>
      <c r="H404" s="60" t="s">
        <v>40</v>
      </c>
      <c r="I404">
        <f>--ISNUMBER(IFERROR(SEARCH(Anketa!$E$3,'SDF biotopi'!$A404,1),""))</f>
        <v>0</v>
      </c>
      <c r="J404" t="str">
        <f>IF(I404=1,COUNTIF($I$2:I404,1),"")</f>
        <v/>
      </c>
      <c r="K404" t="str">
        <f>IFERROR(INDEX($B$2:$B$2873,MATCH(ROWS($J$2:J404),$J$2:$J$2873,0)),"")</f>
        <v/>
      </c>
    </row>
    <row r="405" spans="1:11">
      <c r="A405" s="60" t="s">
        <v>176</v>
      </c>
      <c r="B405" s="60" t="s">
        <v>808</v>
      </c>
      <c r="C405" s="59">
        <v>232.7</v>
      </c>
      <c r="D405" s="60" t="s">
        <v>39</v>
      </c>
      <c r="E405" s="60" t="s">
        <v>210</v>
      </c>
      <c r="F405" s="60" t="s">
        <v>40</v>
      </c>
      <c r="G405" s="60" t="s">
        <v>210</v>
      </c>
      <c r="H405" s="60" t="s">
        <v>40</v>
      </c>
      <c r="I405">
        <f>--ISNUMBER(IFERROR(SEARCH(Anketa!$E$3,'SDF biotopi'!$A405,1),""))</f>
        <v>0</v>
      </c>
      <c r="J405" t="str">
        <f>IF(I405=1,COUNTIF($I$2:I405,1),"")</f>
        <v/>
      </c>
      <c r="K405" t="str">
        <f>IFERROR(INDEX($B$2:$B$2873,MATCH(ROWS($J$2:J405),$J$2:$J$2873,0)),"")</f>
        <v/>
      </c>
    </row>
    <row r="406" spans="1:11">
      <c r="A406" s="60" t="s">
        <v>176</v>
      </c>
      <c r="B406" s="60" t="s">
        <v>844</v>
      </c>
      <c r="C406" s="59">
        <v>0.18</v>
      </c>
      <c r="D406" s="60" t="s">
        <v>39</v>
      </c>
      <c r="E406" s="60" t="s">
        <v>41</v>
      </c>
      <c r="F406" s="60" t="s">
        <v>40</v>
      </c>
      <c r="G406" s="60" t="s">
        <v>41</v>
      </c>
      <c r="H406" s="60" t="s">
        <v>41</v>
      </c>
      <c r="I406">
        <f>--ISNUMBER(IFERROR(SEARCH(Anketa!$E$3,'SDF biotopi'!$A406,1),""))</f>
        <v>0</v>
      </c>
      <c r="J406" t="str">
        <f>IF(I406=1,COUNTIF($I$2:I406,1),"")</f>
        <v/>
      </c>
      <c r="K406" t="str">
        <f>IFERROR(INDEX($B$2:$B$2873,MATCH(ROWS($J$2:J406),$J$2:$J$2873,0)),"")</f>
        <v/>
      </c>
    </row>
    <row r="407" spans="1:11">
      <c r="A407" s="60" t="s">
        <v>176</v>
      </c>
      <c r="B407" s="60" t="s">
        <v>809</v>
      </c>
      <c r="C407" s="59">
        <v>361.93</v>
      </c>
      <c r="D407" s="60" t="s">
        <v>39</v>
      </c>
      <c r="E407" s="60" t="s">
        <v>41</v>
      </c>
      <c r="F407" s="60" t="s">
        <v>41</v>
      </c>
      <c r="G407" s="60" t="s">
        <v>210</v>
      </c>
      <c r="H407" s="60" t="s">
        <v>41</v>
      </c>
      <c r="I407">
        <f>--ISNUMBER(IFERROR(SEARCH(Anketa!$E$3,'SDF biotopi'!$A407,1),""))</f>
        <v>0</v>
      </c>
      <c r="J407" t="str">
        <f>IF(I407=1,COUNTIF($I$2:I407,1),"")</f>
        <v/>
      </c>
      <c r="K407" t="str">
        <f>IFERROR(INDEX($B$2:$B$2873,MATCH(ROWS($J$2:J407),$J$2:$J$2873,0)),"")</f>
        <v/>
      </c>
    </row>
    <row r="408" spans="1:11">
      <c r="A408" s="60" t="s">
        <v>176</v>
      </c>
      <c r="B408" s="60" t="s">
        <v>827</v>
      </c>
      <c r="C408" s="59">
        <v>48.72</v>
      </c>
      <c r="D408" s="60" t="s">
        <v>39</v>
      </c>
      <c r="E408" s="60" t="s">
        <v>40</v>
      </c>
      <c r="F408" s="60" t="s">
        <v>40</v>
      </c>
      <c r="G408" s="60" t="s">
        <v>41</v>
      </c>
      <c r="H408" s="60" t="s">
        <v>40</v>
      </c>
      <c r="I408">
        <f>--ISNUMBER(IFERROR(SEARCH(Anketa!$E$3,'SDF biotopi'!$A408,1),""))</f>
        <v>0</v>
      </c>
      <c r="J408" t="str">
        <f>IF(I408=1,COUNTIF($I$2:I408,1),"")</f>
        <v/>
      </c>
      <c r="K408" t="str">
        <f>IFERROR(INDEX($B$2:$B$2873,MATCH(ROWS($J$2:J408),$J$2:$J$2873,0)),"")</f>
        <v/>
      </c>
    </row>
    <row r="409" spans="1:11">
      <c r="A409" s="60" t="s">
        <v>176</v>
      </c>
      <c r="B409" s="60" t="s">
        <v>817</v>
      </c>
      <c r="C409" s="59">
        <v>43.81</v>
      </c>
      <c r="D409" s="60" t="s">
        <v>39</v>
      </c>
      <c r="E409" s="60" t="s">
        <v>41</v>
      </c>
      <c r="F409" s="60" t="s">
        <v>40</v>
      </c>
      <c r="G409" s="60" t="s">
        <v>41</v>
      </c>
      <c r="H409" s="60" t="s">
        <v>41</v>
      </c>
      <c r="I409">
        <f>--ISNUMBER(IFERROR(SEARCH(Anketa!$E$3,'SDF biotopi'!$A409,1),""))</f>
        <v>0</v>
      </c>
      <c r="J409" t="str">
        <f>IF(I409=1,COUNTIF($I$2:I409,1),"")</f>
        <v/>
      </c>
      <c r="K409" t="str">
        <f>IFERROR(INDEX($B$2:$B$2873,MATCH(ROWS($J$2:J409),$J$2:$J$2873,0)),"")</f>
        <v/>
      </c>
    </row>
    <row r="410" spans="1:11">
      <c r="A410" s="60" t="s">
        <v>176</v>
      </c>
      <c r="B410" s="60" t="s">
        <v>830</v>
      </c>
      <c r="C410" s="59">
        <v>10.029999999999999</v>
      </c>
      <c r="D410" s="60" t="s">
        <v>39</v>
      </c>
      <c r="E410" s="60" t="s">
        <v>210</v>
      </c>
      <c r="F410" s="60" t="s">
        <v>40</v>
      </c>
      <c r="G410" s="60" t="s">
        <v>210</v>
      </c>
      <c r="H410" s="60" t="s">
        <v>210</v>
      </c>
      <c r="I410">
        <f>--ISNUMBER(IFERROR(SEARCH(Anketa!$E$3,'SDF biotopi'!$A410,1),""))</f>
        <v>0</v>
      </c>
      <c r="J410" t="str">
        <f>IF(I410=1,COUNTIF($I$2:I410,1),"")</f>
        <v/>
      </c>
      <c r="K410" t="str">
        <f>IFERROR(INDEX($B$2:$B$2873,MATCH(ROWS($J$2:J410),$J$2:$J$2873,0)),"")</f>
        <v/>
      </c>
    </row>
    <row r="411" spans="1:11">
      <c r="A411" s="60" t="s">
        <v>176</v>
      </c>
      <c r="B411" s="60" t="s">
        <v>802</v>
      </c>
      <c r="C411" s="59">
        <v>324.8</v>
      </c>
      <c r="D411" s="60" t="s">
        <v>39</v>
      </c>
      <c r="E411" s="60" t="s">
        <v>210</v>
      </c>
      <c r="F411" s="60" t="s">
        <v>40</v>
      </c>
      <c r="G411" s="60" t="s">
        <v>41</v>
      </c>
      <c r="H411" s="60" t="s">
        <v>40</v>
      </c>
      <c r="I411">
        <f>--ISNUMBER(IFERROR(SEARCH(Anketa!$E$3,'SDF biotopi'!$A411,1),""))</f>
        <v>0</v>
      </c>
      <c r="J411" t="str">
        <f>IF(I411=1,COUNTIF($I$2:I411,1),"")</f>
        <v/>
      </c>
      <c r="K411" t="str">
        <f>IFERROR(INDEX($B$2:$B$2873,MATCH(ROWS($J$2:J411),$J$2:$J$2873,0)),"")</f>
        <v/>
      </c>
    </row>
    <row r="412" spans="1:11">
      <c r="A412" s="60" t="s">
        <v>176</v>
      </c>
      <c r="B412" s="60" t="s">
        <v>815</v>
      </c>
      <c r="C412" s="59">
        <v>39.96</v>
      </c>
      <c r="D412" s="60" t="s">
        <v>39</v>
      </c>
      <c r="E412" s="60" t="s">
        <v>41</v>
      </c>
      <c r="F412" s="60" t="s">
        <v>40</v>
      </c>
      <c r="G412" s="60" t="s">
        <v>41</v>
      </c>
      <c r="H412" s="60" t="s">
        <v>41</v>
      </c>
      <c r="I412">
        <f>--ISNUMBER(IFERROR(SEARCH(Anketa!$E$3,'SDF biotopi'!$A412,1),""))</f>
        <v>0</v>
      </c>
      <c r="J412" t="str">
        <f>IF(I412=1,COUNTIF($I$2:I412,1),"")</f>
        <v/>
      </c>
      <c r="K412" t="str">
        <f>IFERROR(INDEX($B$2:$B$2873,MATCH(ROWS($J$2:J412),$J$2:$J$2873,0)),"")</f>
        <v/>
      </c>
    </row>
    <row r="413" spans="1:11">
      <c r="A413" s="60" t="s">
        <v>176</v>
      </c>
      <c r="B413" s="60" t="s">
        <v>840</v>
      </c>
      <c r="C413" s="59">
        <v>32.659999999999997</v>
      </c>
      <c r="D413" s="60" t="s">
        <v>39</v>
      </c>
      <c r="E413" s="60" t="s">
        <v>40</v>
      </c>
      <c r="F413" s="60" t="s">
        <v>40</v>
      </c>
      <c r="G413" s="60" t="s">
        <v>41</v>
      </c>
      <c r="H413" s="60" t="s">
        <v>40</v>
      </c>
      <c r="I413">
        <f>--ISNUMBER(IFERROR(SEARCH(Anketa!$E$3,'SDF biotopi'!$A413,1),""))</f>
        <v>0</v>
      </c>
      <c r="J413" t="str">
        <f>IF(I413=1,COUNTIF($I$2:I413,1),"")</f>
        <v/>
      </c>
      <c r="K413" t="str">
        <f>IFERROR(INDEX($B$2:$B$2873,MATCH(ROWS($J$2:J413),$J$2:$J$2873,0)),"")</f>
        <v/>
      </c>
    </row>
    <row r="414" spans="1:11">
      <c r="A414" s="60" t="s">
        <v>176</v>
      </c>
      <c r="B414" s="60" t="s">
        <v>843</v>
      </c>
      <c r="C414" s="59">
        <v>0.03</v>
      </c>
      <c r="D414" s="60" t="s">
        <v>39</v>
      </c>
      <c r="E414" s="60" t="s">
        <v>41</v>
      </c>
      <c r="F414" s="60" t="s">
        <v>40</v>
      </c>
      <c r="G414" s="60" t="s">
        <v>210</v>
      </c>
      <c r="H414" s="60" t="s">
        <v>41</v>
      </c>
      <c r="I414">
        <f>--ISNUMBER(IFERROR(SEARCH(Anketa!$E$3,'SDF biotopi'!$A414,1),""))</f>
        <v>0</v>
      </c>
      <c r="J414" t="str">
        <f>IF(I414=1,COUNTIF($I$2:I414,1),"")</f>
        <v/>
      </c>
      <c r="K414" t="str">
        <f>IFERROR(INDEX($B$2:$B$2873,MATCH(ROWS($J$2:J414),$J$2:$J$2873,0)),"")</f>
        <v/>
      </c>
    </row>
    <row r="415" spans="1:11">
      <c r="A415" s="60" t="s">
        <v>176</v>
      </c>
      <c r="B415" s="60" t="s">
        <v>835</v>
      </c>
      <c r="C415" s="59">
        <v>436.97</v>
      </c>
      <c r="D415" s="60" t="s">
        <v>39</v>
      </c>
      <c r="E415" s="60" t="s">
        <v>41</v>
      </c>
      <c r="F415" s="60" t="s">
        <v>41</v>
      </c>
      <c r="G415" s="60" t="s">
        <v>41</v>
      </c>
      <c r="H415" s="60" t="s">
        <v>40</v>
      </c>
      <c r="I415">
        <f>--ISNUMBER(IFERROR(SEARCH(Anketa!$E$3,'SDF biotopi'!$A415,1),""))</f>
        <v>0</v>
      </c>
      <c r="J415" t="str">
        <f>IF(I415=1,COUNTIF($I$2:I415,1),"")</f>
        <v/>
      </c>
      <c r="K415" t="str">
        <f>IFERROR(INDEX($B$2:$B$2873,MATCH(ROWS($J$2:J415),$J$2:$J$2873,0)),"")</f>
        <v/>
      </c>
    </row>
    <row r="416" spans="1:11">
      <c r="A416" s="60" t="s">
        <v>176</v>
      </c>
      <c r="B416" s="60" t="s">
        <v>816</v>
      </c>
      <c r="C416" s="59">
        <v>8.98</v>
      </c>
      <c r="D416" s="60" t="s">
        <v>39</v>
      </c>
      <c r="E416" s="60" t="s">
        <v>50</v>
      </c>
      <c r="F416" s="60" t="s">
        <v>40</v>
      </c>
      <c r="G416" s="60" t="s">
        <v>824</v>
      </c>
      <c r="H416" s="60" t="s">
        <v>824</v>
      </c>
      <c r="I416">
        <f>--ISNUMBER(IFERROR(SEARCH(Anketa!$E$3,'SDF biotopi'!$A416,1),""))</f>
        <v>0</v>
      </c>
      <c r="J416" t="str">
        <f>IF(I416=1,COUNTIF($I$2:I416,1),"")</f>
        <v/>
      </c>
      <c r="K416" t="str">
        <f>IFERROR(INDEX($B$2:$B$2873,MATCH(ROWS($J$2:J416),$J$2:$J$2873,0)),"")</f>
        <v/>
      </c>
    </row>
    <row r="417" spans="1:11">
      <c r="A417" s="60" t="s">
        <v>176</v>
      </c>
      <c r="B417" s="60" t="s">
        <v>834</v>
      </c>
      <c r="C417" s="59">
        <v>5.1100000000000003</v>
      </c>
      <c r="D417" s="60" t="s">
        <v>39</v>
      </c>
      <c r="E417" s="60" t="s">
        <v>41</v>
      </c>
      <c r="F417" s="60" t="s">
        <v>210</v>
      </c>
      <c r="G417" s="60" t="s">
        <v>210</v>
      </c>
      <c r="H417" s="60" t="s">
        <v>41</v>
      </c>
      <c r="I417">
        <f>--ISNUMBER(IFERROR(SEARCH(Anketa!$E$3,'SDF biotopi'!$A417,1),""))</f>
        <v>0</v>
      </c>
      <c r="J417" t="str">
        <f>IF(I417=1,COUNTIF($I$2:I417,1),"")</f>
        <v/>
      </c>
      <c r="K417" t="str">
        <f>IFERROR(INDEX($B$2:$B$2873,MATCH(ROWS($J$2:J417),$J$2:$J$2873,0)),"")</f>
        <v/>
      </c>
    </row>
    <row r="418" spans="1:11">
      <c r="A418" s="60" t="s">
        <v>176</v>
      </c>
      <c r="B418" s="60" t="s">
        <v>811</v>
      </c>
      <c r="C418" s="59">
        <v>0.67</v>
      </c>
      <c r="D418" s="60" t="s">
        <v>824</v>
      </c>
      <c r="E418" s="60" t="s">
        <v>50</v>
      </c>
      <c r="F418" s="60" t="s">
        <v>40</v>
      </c>
      <c r="G418" s="60" t="s">
        <v>824</v>
      </c>
      <c r="H418" s="60" t="s">
        <v>824</v>
      </c>
      <c r="I418">
        <f>--ISNUMBER(IFERROR(SEARCH(Anketa!$E$3,'SDF biotopi'!$A418,1),""))</f>
        <v>0</v>
      </c>
      <c r="J418" t="str">
        <f>IF(I418=1,COUNTIF($I$2:I418,1),"")</f>
        <v/>
      </c>
      <c r="K418" t="str">
        <f>IFERROR(INDEX($B$2:$B$2873,MATCH(ROWS($J$2:J418),$J$2:$J$2873,0)),"")</f>
        <v/>
      </c>
    </row>
    <row r="419" spans="1:11">
      <c r="A419" s="60" t="s">
        <v>176</v>
      </c>
      <c r="B419" s="60" t="s">
        <v>803</v>
      </c>
      <c r="C419" s="59">
        <v>13.13</v>
      </c>
      <c r="D419" s="60" t="s">
        <v>39</v>
      </c>
      <c r="E419" s="60" t="s">
        <v>50</v>
      </c>
      <c r="F419" s="60" t="s">
        <v>40</v>
      </c>
      <c r="G419" s="60" t="s">
        <v>210</v>
      </c>
      <c r="H419" s="60" t="s">
        <v>40</v>
      </c>
      <c r="I419">
        <f>--ISNUMBER(IFERROR(SEARCH(Anketa!$E$3,'SDF biotopi'!$A419,1),""))</f>
        <v>0</v>
      </c>
      <c r="J419" t="str">
        <f>IF(I419=1,COUNTIF($I$2:I419,1),"")</f>
        <v/>
      </c>
      <c r="K419" t="str">
        <f>IFERROR(INDEX($B$2:$B$2873,MATCH(ROWS($J$2:J419),$J$2:$J$2873,0)),"")</f>
        <v/>
      </c>
    </row>
    <row r="420" spans="1:11">
      <c r="A420" s="60" t="s">
        <v>176</v>
      </c>
      <c r="B420" s="60" t="s">
        <v>820</v>
      </c>
      <c r="C420" s="59">
        <v>212.1</v>
      </c>
      <c r="D420" s="60" t="s">
        <v>39</v>
      </c>
      <c r="E420" s="60" t="s">
        <v>41</v>
      </c>
      <c r="F420" s="60" t="s">
        <v>40</v>
      </c>
      <c r="G420" s="60" t="s">
        <v>41</v>
      </c>
      <c r="H420" s="60" t="s">
        <v>41</v>
      </c>
      <c r="I420">
        <f>--ISNUMBER(IFERROR(SEARCH(Anketa!$E$3,'SDF biotopi'!$A420,1),""))</f>
        <v>0</v>
      </c>
      <c r="J420" t="str">
        <f>IF(I420=1,COUNTIF($I$2:I420,1),"")</f>
        <v/>
      </c>
      <c r="K420" t="str">
        <f>IFERROR(INDEX($B$2:$B$2873,MATCH(ROWS($J$2:J420),$J$2:$J$2873,0)),"")</f>
        <v/>
      </c>
    </row>
    <row r="421" spans="1:11">
      <c r="A421" s="60" t="s">
        <v>176</v>
      </c>
      <c r="B421" s="60" t="s">
        <v>839</v>
      </c>
      <c r="C421" s="59">
        <v>0.28000000000000003</v>
      </c>
      <c r="D421" s="60" t="s">
        <v>39</v>
      </c>
      <c r="E421" s="60" t="s">
        <v>41</v>
      </c>
      <c r="F421" s="60" t="s">
        <v>210</v>
      </c>
      <c r="G421" s="60" t="s">
        <v>41</v>
      </c>
      <c r="H421" s="60" t="s">
        <v>41</v>
      </c>
      <c r="I421">
        <f>--ISNUMBER(IFERROR(SEARCH(Anketa!$E$3,'SDF biotopi'!$A421,1),""))</f>
        <v>0</v>
      </c>
      <c r="J421" t="str">
        <f>IF(I421=1,COUNTIF($I$2:I421,1),"")</f>
        <v/>
      </c>
      <c r="K421" t="str">
        <f>IFERROR(INDEX($B$2:$B$2873,MATCH(ROWS($J$2:J421),$J$2:$J$2873,0)),"")</f>
        <v/>
      </c>
    </row>
    <row r="422" spans="1:11">
      <c r="A422" s="60" t="s">
        <v>176</v>
      </c>
      <c r="B422" s="60" t="s">
        <v>821</v>
      </c>
      <c r="C422" s="59">
        <v>5.51</v>
      </c>
      <c r="D422" s="60" t="s">
        <v>39</v>
      </c>
      <c r="E422" s="60" t="s">
        <v>210</v>
      </c>
      <c r="F422" s="60" t="s">
        <v>40</v>
      </c>
      <c r="G422" s="60" t="s">
        <v>210</v>
      </c>
      <c r="H422" s="60" t="s">
        <v>210</v>
      </c>
      <c r="I422">
        <f>--ISNUMBER(IFERROR(SEARCH(Anketa!$E$3,'SDF biotopi'!$A422,1),""))</f>
        <v>0</v>
      </c>
      <c r="J422" t="str">
        <f>IF(I422=1,COUNTIF($I$2:I422,1),"")</f>
        <v/>
      </c>
      <c r="K422" t="str">
        <f>IFERROR(INDEX($B$2:$B$2873,MATCH(ROWS($J$2:J422),$J$2:$J$2873,0)),"")</f>
        <v/>
      </c>
    </row>
    <row r="423" spans="1:11">
      <c r="A423" s="60" t="s">
        <v>176</v>
      </c>
      <c r="B423" s="60" t="s">
        <v>859</v>
      </c>
      <c r="C423" s="59">
        <v>0.72</v>
      </c>
      <c r="D423" s="60" t="s">
        <v>39</v>
      </c>
      <c r="E423" s="60" t="s">
        <v>40</v>
      </c>
      <c r="F423" s="60" t="s">
        <v>41</v>
      </c>
      <c r="G423" s="60" t="s">
        <v>40</v>
      </c>
      <c r="H423" s="60" t="s">
        <v>40</v>
      </c>
      <c r="I423">
        <f>--ISNUMBER(IFERROR(SEARCH(Anketa!$E$3,'SDF biotopi'!$A423,1),""))</f>
        <v>0</v>
      </c>
      <c r="J423" t="str">
        <f>IF(I423=1,COUNTIF($I$2:I423,1),"")</f>
        <v/>
      </c>
      <c r="K423" t="str">
        <f>IFERROR(INDEX($B$2:$B$2873,MATCH(ROWS($J$2:J423),$J$2:$J$2873,0)),"")</f>
        <v/>
      </c>
    </row>
    <row r="424" spans="1:11">
      <c r="A424" s="60" t="s">
        <v>176</v>
      </c>
      <c r="B424" s="60" t="s">
        <v>853</v>
      </c>
      <c r="C424" s="59">
        <v>1.42</v>
      </c>
      <c r="D424" s="60" t="s">
        <v>824</v>
      </c>
      <c r="E424" s="60" t="s">
        <v>50</v>
      </c>
      <c r="F424" s="60" t="s">
        <v>40</v>
      </c>
      <c r="G424" s="60" t="s">
        <v>824</v>
      </c>
      <c r="H424" s="60" t="s">
        <v>824</v>
      </c>
      <c r="I424">
        <f>--ISNUMBER(IFERROR(SEARCH(Anketa!$E$3,'SDF biotopi'!$A424,1),""))</f>
        <v>0</v>
      </c>
      <c r="J424" t="str">
        <f>IF(I424=1,COUNTIF($I$2:I424,1),"")</f>
        <v/>
      </c>
      <c r="K424" t="str">
        <f>IFERROR(INDEX($B$2:$B$2873,MATCH(ROWS($J$2:J424),$J$2:$J$2873,0)),"")</f>
        <v/>
      </c>
    </row>
    <row r="425" spans="1:11">
      <c r="A425" s="60" t="s">
        <v>176</v>
      </c>
      <c r="B425" s="60" t="s">
        <v>814</v>
      </c>
      <c r="C425" s="59">
        <v>3.79</v>
      </c>
      <c r="D425" s="60" t="s">
        <v>39</v>
      </c>
      <c r="E425" s="60" t="s">
        <v>40</v>
      </c>
      <c r="F425" s="60" t="s">
        <v>40</v>
      </c>
      <c r="G425" s="60" t="s">
        <v>41</v>
      </c>
      <c r="H425" s="60" t="s">
        <v>40</v>
      </c>
      <c r="I425">
        <f>--ISNUMBER(IFERROR(SEARCH(Anketa!$E$3,'SDF biotopi'!$A425,1),""))</f>
        <v>0</v>
      </c>
      <c r="J425" t="str">
        <f>IF(I425=1,COUNTIF($I$2:I425,1),"")</f>
        <v/>
      </c>
      <c r="K425" t="str">
        <f>IFERROR(INDEX($B$2:$B$2873,MATCH(ROWS($J$2:J425),$J$2:$J$2873,0)),"")</f>
        <v/>
      </c>
    </row>
    <row r="426" spans="1:11">
      <c r="A426" s="60" t="s">
        <v>176</v>
      </c>
      <c r="B426" s="60" t="s">
        <v>813</v>
      </c>
      <c r="C426" s="59">
        <v>6</v>
      </c>
      <c r="D426" s="60" t="s">
        <v>39</v>
      </c>
      <c r="E426" s="60" t="s">
        <v>210</v>
      </c>
      <c r="F426" s="60" t="s">
        <v>40</v>
      </c>
      <c r="G426" s="60" t="s">
        <v>210</v>
      </c>
      <c r="H426" s="60" t="s">
        <v>210</v>
      </c>
      <c r="I426">
        <f>--ISNUMBER(IFERROR(SEARCH(Anketa!$E$3,'SDF biotopi'!$A426,1),""))</f>
        <v>0</v>
      </c>
      <c r="J426" t="str">
        <f>IF(I426=1,COUNTIF($I$2:I426,1),"")</f>
        <v/>
      </c>
      <c r="K426" t="str">
        <f>IFERROR(INDEX($B$2:$B$2873,MATCH(ROWS($J$2:J426),$J$2:$J$2873,0)),"")</f>
        <v/>
      </c>
    </row>
    <row r="427" spans="1:11">
      <c r="A427" s="60" t="s">
        <v>176</v>
      </c>
      <c r="B427" s="60" t="s">
        <v>825</v>
      </c>
      <c r="C427" s="59">
        <v>103.2</v>
      </c>
      <c r="D427" s="60" t="s">
        <v>39</v>
      </c>
      <c r="E427" s="60" t="s">
        <v>210</v>
      </c>
      <c r="F427" s="60" t="s">
        <v>40</v>
      </c>
      <c r="G427" s="60" t="s">
        <v>41</v>
      </c>
      <c r="H427" s="60" t="s">
        <v>40</v>
      </c>
      <c r="I427">
        <f>--ISNUMBER(IFERROR(SEARCH(Anketa!$E$3,'SDF biotopi'!$A427,1),""))</f>
        <v>0</v>
      </c>
      <c r="J427" t="str">
        <f>IF(I427=1,COUNTIF($I$2:I427,1),"")</f>
        <v/>
      </c>
      <c r="K427" t="str">
        <f>IFERROR(INDEX($B$2:$B$2873,MATCH(ROWS($J$2:J427),$J$2:$J$2873,0)),"")</f>
        <v/>
      </c>
    </row>
    <row r="428" spans="1:11">
      <c r="A428" s="60" t="s">
        <v>176</v>
      </c>
      <c r="B428" s="60" t="s">
        <v>807</v>
      </c>
      <c r="C428" s="59">
        <v>7.41</v>
      </c>
      <c r="D428" s="60" t="s">
        <v>39</v>
      </c>
      <c r="E428" s="60" t="s">
        <v>50</v>
      </c>
      <c r="F428" s="60" t="s">
        <v>40</v>
      </c>
      <c r="G428" s="60" t="s">
        <v>41</v>
      </c>
      <c r="H428" s="60" t="s">
        <v>40</v>
      </c>
      <c r="I428">
        <f>--ISNUMBER(IFERROR(SEARCH(Anketa!$E$3,'SDF biotopi'!$A428,1),""))</f>
        <v>0</v>
      </c>
      <c r="J428" t="str">
        <f>IF(I428=1,COUNTIF($I$2:I428,1),"")</f>
        <v/>
      </c>
      <c r="K428" t="str">
        <f>IFERROR(INDEX($B$2:$B$2873,MATCH(ROWS($J$2:J428),$J$2:$J$2873,0)),"")</f>
        <v/>
      </c>
    </row>
    <row r="429" spans="1:11">
      <c r="A429" s="60" t="s">
        <v>178</v>
      </c>
      <c r="B429" s="60" t="s">
        <v>807</v>
      </c>
      <c r="C429" s="59">
        <v>22.08</v>
      </c>
      <c r="D429" s="60" t="s">
        <v>39</v>
      </c>
      <c r="E429" s="60" t="s">
        <v>818</v>
      </c>
      <c r="F429" s="60" t="s">
        <v>40</v>
      </c>
      <c r="G429" s="60" t="s">
        <v>818</v>
      </c>
      <c r="H429" s="60" t="s">
        <v>818</v>
      </c>
      <c r="I429">
        <f>--ISNUMBER(IFERROR(SEARCH(Anketa!$E$3,'SDF biotopi'!$A429,1),""))</f>
        <v>0</v>
      </c>
      <c r="J429" t="str">
        <f>IF(I429=1,COUNTIF($I$2:I429,1),"")</f>
        <v/>
      </c>
      <c r="K429" t="str">
        <f>IFERROR(INDEX($B$2:$B$2873,MATCH(ROWS($J$2:J429),$J$2:$J$2873,0)),"")</f>
        <v/>
      </c>
    </row>
    <row r="430" spans="1:11">
      <c r="A430" s="60" t="s">
        <v>178</v>
      </c>
      <c r="B430" s="60" t="s">
        <v>811</v>
      </c>
      <c r="C430" s="59">
        <v>13.55</v>
      </c>
      <c r="D430" s="60" t="s">
        <v>39</v>
      </c>
      <c r="E430" s="60" t="s">
        <v>818</v>
      </c>
      <c r="F430" s="60" t="s">
        <v>40</v>
      </c>
      <c r="G430" s="60" t="s">
        <v>818</v>
      </c>
      <c r="H430" s="60" t="s">
        <v>818</v>
      </c>
      <c r="I430">
        <f>--ISNUMBER(IFERROR(SEARCH(Anketa!$E$3,'SDF biotopi'!$A430,1),""))</f>
        <v>0</v>
      </c>
      <c r="J430" t="str">
        <f>IF(I430=1,COUNTIF($I$2:I430,1),"")</f>
        <v/>
      </c>
      <c r="K430" t="str">
        <f>IFERROR(INDEX($B$2:$B$2873,MATCH(ROWS($J$2:J430),$J$2:$J$2873,0)),"")</f>
        <v/>
      </c>
    </row>
    <row r="431" spans="1:11">
      <c r="A431" s="60" t="s">
        <v>178</v>
      </c>
      <c r="B431" s="60" t="s">
        <v>831</v>
      </c>
      <c r="C431" s="59">
        <v>0.12</v>
      </c>
      <c r="D431" s="60" t="s">
        <v>39</v>
      </c>
      <c r="E431" s="60" t="s">
        <v>40</v>
      </c>
      <c r="F431" s="60" t="s">
        <v>40</v>
      </c>
      <c r="G431" s="60" t="s">
        <v>41</v>
      </c>
      <c r="H431" s="60" t="s">
        <v>40</v>
      </c>
      <c r="I431">
        <f>--ISNUMBER(IFERROR(SEARCH(Anketa!$E$3,'SDF biotopi'!$A431,1),""))</f>
        <v>0</v>
      </c>
      <c r="J431" t="str">
        <f>IF(I431=1,COUNTIF($I$2:I431,1),"")</f>
        <v/>
      </c>
      <c r="K431" t="str">
        <f>IFERROR(INDEX($B$2:$B$2873,MATCH(ROWS($J$2:J431),$J$2:$J$2873,0)),"")</f>
        <v/>
      </c>
    </row>
    <row r="432" spans="1:11">
      <c r="A432" s="60" t="s">
        <v>178</v>
      </c>
      <c r="B432" s="60" t="s">
        <v>815</v>
      </c>
      <c r="C432" s="59">
        <v>29.72</v>
      </c>
      <c r="D432" s="60" t="s">
        <v>39</v>
      </c>
      <c r="E432" s="60" t="s">
        <v>41</v>
      </c>
      <c r="F432" s="60" t="s">
        <v>41</v>
      </c>
      <c r="G432" s="60" t="s">
        <v>41</v>
      </c>
      <c r="H432" s="60" t="s">
        <v>41</v>
      </c>
      <c r="I432">
        <f>--ISNUMBER(IFERROR(SEARCH(Anketa!$E$3,'SDF biotopi'!$A432,1),""))</f>
        <v>0</v>
      </c>
      <c r="J432" t="str">
        <f>IF(I432=1,COUNTIF($I$2:I432,1),"")</f>
        <v/>
      </c>
      <c r="K432" t="str">
        <f>IFERROR(INDEX($B$2:$B$2873,MATCH(ROWS($J$2:J432),$J$2:$J$2873,0)),"")</f>
        <v/>
      </c>
    </row>
    <row r="433" spans="1:11">
      <c r="A433" s="60" t="s">
        <v>178</v>
      </c>
      <c r="B433" s="60" t="s">
        <v>820</v>
      </c>
      <c r="C433" s="59">
        <v>323.26</v>
      </c>
      <c r="D433" s="60" t="s">
        <v>39</v>
      </c>
      <c r="E433" s="60" t="s">
        <v>41</v>
      </c>
      <c r="F433" s="60" t="s">
        <v>41</v>
      </c>
      <c r="G433" s="60" t="s">
        <v>210</v>
      </c>
      <c r="H433" s="60" t="s">
        <v>41</v>
      </c>
      <c r="I433">
        <f>--ISNUMBER(IFERROR(SEARCH(Anketa!$E$3,'SDF biotopi'!$A433,1),""))</f>
        <v>0</v>
      </c>
      <c r="J433" t="str">
        <f>IF(I433=1,COUNTIF($I$2:I433,1),"")</f>
        <v/>
      </c>
      <c r="K433" t="str">
        <f>IFERROR(INDEX($B$2:$B$2873,MATCH(ROWS($J$2:J433),$J$2:$J$2873,0)),"")</f>
        <v/>
      </c>
    </row>
    <row r="434" spans="1:11">
      <c r="A434" s="60" t="s">
        <v>178</v>
      </c>
      <c r="B434" s="60" t="s">
        <v>853</v>
      </c>
      <c r="C434" s="59">
        <v>3.36</v>
      </c>
      <c r="D434" s="60" t="s">
        <v>39</v>
      </c>
      <c r="E434" s="60" t="s">
        <v>818</v>
      </c>
      <c r="F434" s="60" t="s">
        <v>40</v>
      </c>
      <c r="G434" s="60" t="s">
        <v>818</v>
      </c>
      <c r="H434" s="60" t="s">
        <v>818</v>
      </c>
      <c r="I434">
        <f>--ISNUMBER(IFERROR(SEARCH(Anketa!$E$3,'SDF biotopi'!$A434,1),""))</f>
        <v>0</v>
      </c>
      <c r="J434" t="str">
        <f>IF(I434=1,COUNTIF($I$2:I434,1),"")</f>
        <v/>
      </c>
      <c r="K434" t="str">
        <f>IFERROR(INDEX($B$2:$B$2873,MATCH(ROWS($J$2:J434),$J$2:$J$2873,0)),"")</f>
        <v/>
      </c>
    </row>
    <row r="435" spans="1:11">
      <c r="A435" s="60" t="s">
        <v>178</v>
      </c>
      <c r="B435" s="60" t="s">
        <v>813</v>
      </c>
      <c r="C435" s="59">
        <v>17.7</v>
      </c>
      <c r="D435" s="60" t="s">
        <v>39</v>
      </c>
      <c r="E435" s="60" t="s">
        <v>40</v>
      </c>
      <c r="F435" s="60" t="s">
        <v>40</v>
      </c>
      <c r="G435" s="60" t="s">
        <v>210</v>
      </c>
      <c r="H435" s="60" t="s">
        <v>210</v>
      </c>
      <c r="I435">
        <f>--ISNUMBER(IFERROR(SEARCH(Anketa!$E$3,'SDF biotopi'!$A435,1),""))</f>
        <v>0</v>
      </c>
      <c r="J435" t="str">
        <f>IF(I435=1,COUNTIF($I$2:I435,1),"")</f>
        <v/>
      </c>
      <c r="K435" t="str">
        <f>IFERROR(INDEX($B$2:$B$2873,MATCH(ROWS($J$2:J435),$J$2:$J$2873,0)),"")</f>
        <v/>
      </c>
    </row>
    <row r="436" spans="1:11">
      <c r="A436" s="60" t="s">
        <v>178</v>
      </c>
      <c r="B436" s="60" t="s">
        <v>827</v>
      </c>
      <c r="C436" s="59">
        <v>1.01</v>
      </c>
      <c r="D436" s="60" t="s">
        <v>39</v>
      </c>
      <c r="E436" s="60" t="s">
        <v>818</v>
      </c>
      <c r="F436" s="60" t="s">
        <v>40</v>
      </c>
      <c r="G436" s="60" t="s">
        <v>818</v>
      </c>
      <c r="H436" s="60" t="s">
        <v>818</v>
      </c>
      <c r="I436">
        <f>--ISNUMBER(IFERROR(SEARCH(Anketa!$E$3,'SDF biotopi'!$A436,1),""))</f>
        <v>0</v>
      </c>
      <c r="J436" t="str">
        <f>IF(I436=1,COUNTIF($I$2:I436,1),"")</f>
        <v/>
      </c>
      <c r="K436" t="str">
        <f>IFERROR(INDEX($B$2:$B$2873,MATCH(ROWS($J$2:J436),$J$2:$J$2873,0)),"")</f>
        <v/>
      </c>
    </row>
    <row r="437" spans="1:11">
      <c r="A437" s="60" t="s">
        <v>178</v>
      </c>
      <c r="B437" s="60" t="s">
        <v>825</v>
      </c>
      <c r="C437" s="59">
        <v>17.739999999999998</v>
      </c>
      <c r="D437" s="60" t="s">
        <v>39</v>
      </c>
      <c r="E437" s="60" t="s">
        <v>40</v>
      </c>
      <c r="F437" s="60" t="s">
        <v>40</v>
      </c>
      <c r="G437" s="60" t="s">
        <v>41</v>
      </c>
      <c r="H437" s="60" t="s">
        <v>41</v>
      </c>
      <c r="I437">
        <f>--ISNUMBER(IFERROR(SEARCH(Anketa!$E$3,'SDF biotopi'!$A437,1),""))</f>
        <v>0</v>
      </c>
      <c r="J437" t="str">
        <f>IF(I437=1,COUNTIF($I$2:I437,1),"")</f>
        <v/>
      </c>
      <c r="K437" t="str">
        <f>IFERROR(INDEX($B$2:$B$2873,MATCH(ROWS($J$2:J437),$J$2:$J$2873,0)),"")</f>
        <v/>
      </c>
    </row>
    <row r="438" spans="1:11">
      <c r="A438" s="60" t="s">
        <v>178</v>
      </c>
      <c r="B438" s="60" t="s">
        <v>802</v>
      </c>
      <c r="C438" s="59">
        <v>515.85</v>
      </c>
      <c r="D438" s="60" t="s">
        <v>39</v>
      </c>
      <c r="E438" s="60" t="s">
        <v>818</v>
      </c>
      <c r="F438" s="60" t="s">
        <v>40</v>
      </c>
      <c r="G438" s="60" t="s">
        <v>818</v>
      </c>
      <c r="H438" s="60" t="s">
        <v>818</v>
      </c>
      <c r="I438">
        <f>--ISNUMBER(IFERROR(SEARCH(Anketa!$E$3,'SDF biotopi'!$A438,1),""))</f>
        <v>0</v>
      </c>
      <c r="J438" t="str">
        <f>IF(I438=1,COUNTIF($I$2:I438,1),"")</f>
        <v/>
      </c>
      <c r="K438" t="str">
        <f>IFERROR(INDEX($B$2:$B$2873,MATCH(ROWS($J$2:J438),$J$2:$J$2873,0)),"")</f>
        <v/>
      </c>
    </row>
    <row r="439" spans="1:11">
      <c r="A439" s="60" t="s">
        <v>178</v>
      </c>
      <c r="B439" s="60" t="s">
        <v>812</v>
      </c>
      <c r="C439" s="59">
        <v>38.96</v>
      </c>
      <c r="D439" s="60" t="s">
        <v>39</v>
      </c>
      <c r="E439" s="60" t="s">
        <v>40</v>
      </c>
      <c r="F439" s="60" t="s">
        <v>40</v>
      </c>
      <c r="G439" s="60" t="s">
        <v>41</v>
      </c>
      <c r="H439" s="60" t="s">
        <v>41</v>
      </c>
      <c r="I439">
        <f>--ISNUMBER(IFERROR(SEARCH(Anketa!$E$3,'SDF biotopi'!$A439,1),""))</f>
        <v>0</v>
      </c>
      <c r="J439" t="str">
        <f>IF(I439=1,COUNTIF($I$2:I439,1),"")</f>
        <v/>
      </c>
      <c r="K439" t="str">
        <f>IFERROR(INDEX($B$2:$B$2873,MATCH(ROWS($J$2:J439),$J$2:$J$2873,0)),"")</f>
        <v/>
      </c>
    </row>
    <row r="440" spans="1:11">
      <c r="A440" s="60" t="s">
        <v>178</v>
      </c>
      <c r="B440" s="60" t="s">
        <v>842</v>
      </c>
      <c r="C440" s="59">
        <v>0.15</v>
      </c>
      <c r="D440" s="60" t="s">
        <v>39</v>
      </c>
      <c r="E440" s="60" t="s">
        <v>41</v>
      </c>
      <c r="F440" s="60" t="s">
        <v>210</v>
      </c>
      <c r="G440" s="60" t="s">
        <v>41</v>
      </c>
      <c r="H440" s="60" t="s">
        <v>41</v>
      </c>
      <c r="I440">
        <f>--ISNUMBER(IFERROR(SEARCH(Anketa!$E$3,'SDF biotopi'!$A440,1),""))</f>
        <v>0</v>
      </c>
      <c r="J440" t="str">
        <f>IF(I440=1,COUNTIF($I$2:I440,1),"")</f>
        <v/>
      </c>
      <c r="K440" t="str">
        <f>IFERROR(INDEX($B$2:$B$2873,MATCH(ROWS($J$2:J440),$J$2:$J$2873,0)),"")</f>
        <v/>
      </c>
    </row>
    <row r="441" spans="1:11">
      <c r="A441" s="60" t="s">
        <v>178</v>
      </c>
      <c r="B441" s="60" t="s">
        <v>821</v>
      </c>
      <c r="C441" s="59">
        <v>3.21</v>
      </c>
      <c r="D441" s="60" t="s">
        <v>39</v>
      </c>
      <c r="E441" s="60" t="s">
        <v>41</v>
      </c>
      <c r="F441" s="60" t="s">
        <v>40</v>
      </c>
      <c r="G441" s="60" t="s">
        <v>41</v>
      </c>
      <c r="H441" s="60" t="s">
        <v>41</v>
      </c>
      <c r="I441">
        <f>--ISNUMBER(IFERROR(SEARCH(Anketa!$E$3,'SDF biotopi'!$A441,1),""))</f>
        <v>0</v>
      </c>
      <c r="J441" t="str">
        <f>IF(I441=1,COUNTIF($I$2:I441,1),"")</f>
        <v/>
      </c>
      <c r="K441" t="str">
        <f>IFERROR(INDEX($B$2:$B$2873,MATCH(ROWS($J$2:J441),$J$2:$J$2873,0)),"")</f>
        <v/>
      </c>
    </row>
    <row r="442" spans="1:11">
      <c r="A442" s="60" t="s">
        <v>178</v>
      </c>
      <c r="B442" s="60" t="s">
        <v>803</v>
      </c>
      <c r="C442" s="59">
        <v>0.67</v>
      </c>
      <c r="D442" s="60" t="s">
        <v>39</v>
      </c>
      <c r="E442" s="60" t="s">
        <v>818</v>
      </c>
      <c r="F442" s="60" t="s">
        <v>40</v>
      </c>
      <c r="G442" s="60" t="s">
        <v>818</v>
      </c>
      <c r="H442" s="60" t="s">
        <v>818</v>
      </c>
      <c r="I442">
        <f>--ISNUMBER(IFERROR(SEARCH(Anketa!$E$3,'SDF biotopi'!$A442,1),""))</f>
        <v>0</v>
      </c>
      <c r="J442" t="str">
        <f>IF(I442=1,COUNTIF($I$2:I442,1),"")</f>
        <v/>
      </c>
      <c r="K442" t="str">
        <f>IFERROR(INDEX($B$2:$B$2873,MATCH(ROWS($J$2:J442),$J$2:$J$2873,0)),"")</f>
        <v/>
      </c>
    </row>
    <row r="443" spans="1:11">
      <c r="A443" s="60" t="s">
        <v>178</v>
      </c>
      <c r="B443" s="60" t="s">
        <v>828</v>
      </c>
      <c r="C443" s="59">
        <v>0</v>
      </c>
      <c r="D443" s="60" t="s">
        <v>39</v>
      </c>
      <c r="E443" s="60" t="s">
        <v>50</v>
      </c>
      <c r="F443" s="60" t="s">
        <v>818</v>
      </c>
      <c r="G443" s="60" t="s">
        <v>818</v>
      </c>
      <c r="H443" s="60" t="s">
        <v>818</v>
      </c>
      <c r="I443">
        <f>--ISNUMBER(IFERROR(SEARCH(Anketa!$E$3,'SDF biotopi'!$A443,1),""))</f>
        <v>0</v>
      </c>
      <c r="J443" t="str">
        <f>IF(I443=1,COUNTIF($I$2:I443,1),"")</f>
        <v/>
      </c>
      <c r="K443" t="str">
        <f>IFERROR(INDEX($B$2:$B$2873,MATCH(ROWS($J$2:J443),$J$2:$J$2873,0)),"")</f>
        <v/>
      </c>
    </row>
    <row r="444" spans="1:11">
      <c r="A444" s="60" t="s">
        <v>178</v>
      </c>
      <c r="B444" s="60" t="s">
        <v>817</v>
      </c>
      <c r="C444" s="59">
        <v>0.4</v>
      </c>
      <c r="D444" s="60" t="s">
        <v>39</v>
      </c>
      <c r="E444" s="60" t="s">
        <v>40</v>
      </c>
      <c r="F444" s="60" t="s">
        <v>40</v>
      </c>
      <c r="G444" s="60" t="s">
        <v>41</v>
      </c>
      <c r="H444" s="60" t="s">
        <v>41</v>
      </c>
      <c r="I444">
        <f>--ISNUMBER(IFERROR(SEARCH(Anketa!$E$3,'SDF biotopi'!$A444,1),""))</f>
        <v>0</v>
      </c>
      <c r="J444" t="str">
        <f>IF(I444=1,COUNTIF($I$2:I444,1),"")</f>
        <v/>
      </c>
      <c r="K444" t="str">
        <f>IFERROR(INDEX($B$2:$B$2873,MATCH(ROWS($J$2:J444),$J$2:$J$2873,0)),"")</f>
        <v/>
      </c>
    </row>
    <row r="445" spans="1:11">
      <c r="A445" s="60" t="s">
        <v>178</v>
      </c>
      <c r="B445" s="60" t="s">
        <v>835</v>
      </c>
      <c r="C445" s="59">
        <v>15.29</v>
      </c>
      <c r="D445" s="60" t="s">
        <v>39</v>
      </c>
      <c r="E445" s="60" t="s">
        <v>40</v>
      </c>
      <c r="F445" s="60" t="s">
        <v>40</v>
      </c>
      <c r="G445" s="60" t="s">
        <v>210</v>
      </c>
      <c r="H445" s="60" t="s">
        <v>210</v>
      </c>
      <c r="I445">
        <f>--ISNUMBER(IFERROR(SEARCH(Anketa!$E$3,'SDF biotopi'!$A445,1),""))</f>
        <v>0</v>
      </c>
      <c r="J445" t="str">
        <f>IF(I445=1,COUNTIF($I$2:I445,1),"")</f>
        <v/>
      </c>
      <c r="K445" t="str">
        <f>IFERROR(INDEX($B$2:$B$2873,MATCH(ROWS($J$2:J445),$J$2:$J$2873,0)),"")</f>
        <v/>
      </c>
    </row>
    <row r="446" spans="1:11">
      <c r="A446" s="60" t="s">
        <v>178</v>
      </c>
      <c r="B446" s="60" t="s">
        <v>844</v>
      </c>
      <c r="C446" s="59">
        <v>2.82</v>
      </c>
      <c r="D446" s="60" t="s">
        <v>39</v>
      </c>
      <c r="E446" s="60" t="s">
        <v>41</v>
      </c>
      <c r="F446" s="60" t="s">
        <v>210</v>
      </c>
      <c r="G446" s="60" t="s">
        <v>210</v>
      </c>
      <c r="H446" s="60" t="s">
        <v>210</v>
      </c>
      <c r="I446">
        <f>--ISNUMBER(IFERROR(SEARCH(Anketa!$E$3,'SDF biotopi'!$A446,1),""))</f>
        <v>0</v>
      </c>
      <c r="J446" t="str">
        <f>IF(I446=1,COUNTIF($I$2:I446,1),"")</f>
        <v/>
      </c>
      <c r="K446" t="str">
        <f>IFERROR(INDEX($B$2:$B$2873,MATCH(ROWS($J$2:J446),$J$2:$J$2873,0)),"")</f>
        <v/>
      </c>
    </row>
    <row r="447" spans="1:11">
      <c r="A447" s="60" t="s">
        <v>178</v>
      </c>
      <c r="B447" s="60" t="s">
        <v>809</v>
      </c>
      <c r="C447" s="59">
        <v>162.08000000000001</v>
      </c>
      <c r="D447" s="60" t="s">
        <v>39</v>
      </c>
      <c r="E447" s="60" t="s">
        <v>41</v>
      </c>
      <c r="F447" s="60" t="s">
        <v>41</v>
      </c>
      <c r="G447" s="60" t="s">
        <v>210</v>
      </c>
      <c r="H447" s="60" t="s">
        <v>41</v>
      </c>
      <c r="I447">
        <f>--ISNUMBER(IFERROR(SEARCH(Anketa!$E$3,'SDF biotopi'!$A447,1),""))</f>
        <v>0</v>
      </c>
      <c r="J447" t="str">
        <f>IF(I447=1,COUNTIF($I$2:I447,1),"")</f>
        <v/>
      </c>
      <c r="K447" t="str">
        <f>IFERROR(INDEX($B$2:$B$2873,MATCH(ROWS($J$2:J447),$J$2:$J$2873,0)),"")</f>
        <v/>
      </c>
    </row>
    <row r="448" spans="1:11">
      <c r="A448" s="60" t="s">
        <v>178</v>
      </c>
      <c r="B448" s="60" t="s">
        <v>816</v>
      </c>
      <c r="C448" s="59">
        <v>59.96</v>
      </c>
      <c r="D448" s="60" t="s">
        <v>39</v>
      </c>
      <c r="E448" s="60" t="s">
        <v>818</v>
      </c>
      <c r="F448" s="60" t="s">
        <v>40</v>
      </c>
      <c r="G448" s="60" t="s">
        <v>818</v>
      </c>
      <c r="H448" s="60" t="s">
        <v>818</v>
      </c>
      <c r="I448">
        <f>--ISNUMBER(IFERROR(SEARCH(Anketa!$E$3,'SDF biotopi'!$A448,1),""))</f>
        <v>0</v>
      </c>
      <c r="J448" t="str">
        <f>IF(I448=1,COUNTIF($I$2:I448,1),"")</f>
        <v/>
      </c>
      <c r="K448" t="str">
        <f>IFERROR(INDEX($B$2:$B$2873,MATCH(ROWS($J$2:J448),$J$2:$J$2873,0)),"")</f>
        <v/>
      </c>
    </row>
    <row r="449" spans="1:11">
      <c r="A449" s="60" t="s">
        <v>178</v>
      </c>
      <c r="B449" s="60" t="s">
        <v>834</v>
      </c>
      <c r="C449" s="59">
        <v>0.03</v>
      </c>
      <c r="D449" s="60" t="s">
        <v>39</v>
      </c>
      <c r="E449" s="60" t="s">
        <v>41</v>
      </c>
      <c r="F449" s="60" t="s">
        <v>40</v>
      </c>
      <c r="G449" s="60" t="s">
        <v>210</v>
      </c>
      <c r="H449" s="60" t="s">
        <v>41</v>
      </c>
      <c r="I449">
        <f>--ISNUMBER(IFERROR(SEARCH(Anketa!$E$3,'SDF biotopi'!$A449,1),""))</f>
        <v>0</v>
      </c>
      <c r="J449" t="str">
        <f>IF(I449=1,COUNTIF($I$2:I449,1),"")</f>
        <v/>
      </c>
      <c r="K449" t="str">
        <f>IFERROR(INDEX($B$2:$B$2873,MATCH(ROWS($J$2:J449),$J$2:$J$2873,0)),"")</f>
        <v/>
      </c>
    </row>
    <row r="450" spans="1:11">
      <c r="A450" s="60" t="s">
        <v>178</v>
      </c>
      <c r="B450" s="60" t="s">
        <v>808</v>
      </c>
      <c r="C450" s="59">
        <v>133.01</v>
      </c>
      <c r="D450" s="60" t="s">
        <v>39</v>
      </c>
      <c r="E450" s="60" t="s">
        <v>50</v>
      </c>
      <c r="F450" s="60" t="s">
        <v>818</v>
      </c>
      <c r="G450" s="60" t="s">
        <v>818</v>
      </c>
      <c r="H450" s="60" t="s">
        <v>818</v>
      </c>
      <c r="I450">
        <f>--ISNUMBER(IFERROR(SEARCH(Anketa!$E$3,'SDF biotopi'!$A450,1),""))</f>
        <v>0</v>
      </c>
      <c r="J450" t="str">
        <f>IF(I450=1,COUNTIF($I$2:I450,1),"")</f>
        <v/>
      </c>
      <c r="K450" t="str">
        <f>IFERROR(INDEX($B$2:$B$2873,MATCH(ROWS($J$2:J450),$J$2:$J$2873,0)),"")</f>
        <v/>
      </c>
    </row>
    <row r="451" spans="1:11">
      <c r="A451" s="60" t="s">
        <v>178</v>
      </c>
      <c r="B451" s="60" t="s">
        <v>814</v>
      </c>
      <c r="C451" s="59">
        <v>56.54</v>
      </c>
      <c r="D451" s="60" t="s">
        <v>39</v>
      </c>
      <c r="E451" s="60" t="s">
        <v>50</v>
      </c>
      <c r="F451" s="60" t="s">
        <v>818</v>
      </c>
      <c r="G451" s="60" t="s">
        <v>818</v>
      </c>
      <c r="H451" s="60" t="s">
        <v>818</v>
      </c>
      <c r="I451">
        <f>--ISNUMBER(IFERROR(SEARCH(Anketa!$E$3,'SDF biotopi'!$A451,1),""))</f>
        <v>0</v>
      </c>
      <c r="J451" t="str">
        <f>IF(I451=1,COUNTIF($I$2:I451,1),"")</f>
        <v/>
      </c>
      <c r="K451" t="str">
        <f>IFERROR(INDEX($B$2:$B$2873,MATCH(ROWS($J$2:J451),$J$2:$J$2873,0)),"")</f>
        <v/>
      </c>
    </row>
    <row r="452" spans="1:11">
      <c r="A452" s="60" t="s">
        <v>178</v>
      </c>
      <c r="B452" s="60" t="s">
        <v>837</v>
      </c>
      <c r="C452" s="59">
        <v>23.4</v>
      </c>
      <c r="D452" s="60" t="s">
        <v>39</v>
      </c>
      <c r="E452" s="60" t="s">
        <v>818</v>
      </c>
      <c r="F452" s="60" t="s">
        <v>41</v>
      </c>
      <c r="G452" s="60" t="s">
        <v>818</v>
      </c>
      <c r="H452" s="60" t="s">
        <v>818</v>
      </c>
      <c r="I452">
        <f>--ISNUMBER(IFERROR(SEARCH(Anketa!$E$3,'SDF biotopi'!$A452,1),""))</f>
        <v>0</v>
      </c>
      <c r="J452" t="str">
        <f>IF(I452=1,COUNTIF($I$2:I452,1),"")</f>
        <v/>
      </c>
      <c r="K452" t="str">
        <f>IFERROR(INDEX($B$2:$B$2873,MATCH(ROWS($J$2:J452),$J$2:$J$2873,0)),"")</f>
        <v/>
      </c>
    </row>
    <row r="453" spans="1:11">
      <c r="A453" s="60" t="s">
        <v>180</v>
      </c>
      <c r="B453" s="60" t="s">
        <v>827</v>
      </c>
      <c r="C453" s="59">
        <v>35.880000000000003</v>
      </c>
      <c r="D453" s="60" t="s">
        <v>39</v>
      </c>
      <c r="E453" s="60" t="s">
        <v>210</v>
      </c>
      <c r="F453" s="60" t="s">
        <v>40</v>
      </c>
      <c r="G453" s="60" t="s">
        <v>41</v>
      </c>
      <c r="H453" s="60" t="s">
        <v>41</v>
      </c>
      <c r="I453">
        <f>--ISNUMBER(IFERROR(SEARCH(Anketa!$E$3,'SDF biotopi'!$A453,1),""))</f>
        <v>0</v>
      </c>
      <c r="J453" t="str">
        <f>IF(I453=1,COUNTIF($I$2:I453,1),"")</f>
        <v/>
      </c>
      <c r="K453" t="str">
        <f>IFERROR(INDEX($B$2:$B$2873,MATCH(ROWS($J$2:J453),$J$2:$J$2873,0)),"")</f>
        <v/>
      </c>
    </row>
    <row r="454" spans="1:11">
      <c r="A454" s="60" t="s">
        <v>180</v>
      </c>
      <c r="B454" s="60" t="s">
        <v>831</v>
      </c>
      <c r="C454" s="59">
        <v>5.5</v>
      </c>
      <c r="D454" s="60" t="s">
        <v>39</v>
      </c>
      <c r="E454" s="60" t="s">
        <v>818</v>
      </c>
      <c r="F454" s="60" t="s">
        <v>40</v>
      </c>
      <c r="G454" s="60" t="s">
        <v>818</v>
      </c>
      <c r="H454" s="60" t="s">
        <v>818</v>
      </c>
      <c r="I454">
        <f>--ISNUMBER(IFERROR(SEARCH(Anketa!$E$3,'SDF biotopi'!$A454,1),""))</f>
        <v>0</v>
      </c>
      <c r="J454" t="str">
        <f>IF(I454=1,COUNTIF($I$2:I454,1),"")</f>
        <v/>
      </c>
      <c r="K454" t="str">
        <f>IFERROR(INDEX($B$2:$B$2873,MATCH(ROWS($J$2:J454),$J$2:$J$2873,0)),"")</f>
        <v/>
      </c>
    </row>
    <row r="455" spans="1:11">
      <c r="A455" s="60" t="s">
        <v>180</v>
      </c>
      <c r="B455" s="60" t="s">
        <v>860</v>
      </c>
      <c r="C455" s="59">
        <v>2.2799999999999998</v>
      </c>
      <c r="D455" s="60" t="s">
        <v>39</v>
      </c>
      <c r="E455" s="60" t="s">
        <v>818</v>
      </c>
      <c r="F455" s="60" t="s">
        <v>40</v>
      </c>
      <c r="G455" s="60" t="s">
        <v>818</v>
      </c>
      <c r="H455" s="60" t="s">
        <v>818</v>
      </c>
      <c r="I455">
        <f>--ISNUMBER(IFERROR(SEARCH(Anketa!$E$3,'SDF biotopi'!$A455,1),""))</f>
        <v>0</v>
      </c>
      <c r="J455" t="str">
        <f>IF(I455=1,COUNTIF($I$2:I455,1),"")</f>
        <v/>
      </c>
      <c r="K455" t="str">
        <f>IFERROR(INDEX($B$2:$B$2873,MATCH(ROWS($J$2:J455),$J$2:$J$2873,0)),"")</f>
        <v/>
      </c>
    </row>
    <row r="456" spans="1:11">
      <c r="A456" s="60" t="s">
        <v>180</v>
      </c>
      <c r="B456" s="60" t="s">
        <v>854</v>
      </c>
      <c r="C456" s="59">
        <v>1.66</v>
      </c>
      <c r="D456" s="60" t="s">
        <v>39</v>
      </c>
      <c r="E456" s="60" t="s">
        <v>41</v>
      </c>
      <c r="F456" s="60" t="s">
        <v>41</v>
      </c>
      <c r="G456" s="60" t="s">
        <v>41</v>
      </c>
      <c r="H456" s="60" t="s">
        <v>41</v>
      </c>
      <c r="I456">
        <f>--ISNUMBER(IFERROR(SEARCH(Anketa!$E$3,'SDF biotopi'!$A456,1),""))</f>
        <v>0</v>
      </c>
      <c r="J456" t="str">
        <f>IF(I456=1,COUNTIF($I$2:I456,1),"")</f>
        <v/>
      </c>
      <c r="K456" t="str">
        <f>IFERROR(INDEX($B$2:$B$2873,MATCH(ROWS($J$2:J456),$J$2:$J$2873,0)),"")</f>
        <v/>
      </c>
    </row>
    <row r="457" spans="1:11">
      <c r="A457" s="60" t="s">
        <v>180</v>
      </c>
      <c r="B457" s="60" t="s">
        <v>835</v>
      </c>
      <c r="C457" s="59">
        <v>6.78</v>
      </c>
      <c r="D457" s="60" t="s">
        <v>39</v>
      </c>
      <c r="E457" s="60" t="s">
        <v>818</v>
      </c>
      <c r="F457" s="60" t="s">
        <v>40</v>
      </c>
      <c r="G457" s="60" t="s">
        <v>818</v>
      </c>
      <c r="H457" s="60" t="s">
        <v>818</v>
      </c>
      <c r="I457">
        <f>--ISNUMBER(IFERROR(SEARCH(Anketa!$E$3,'SDF biotopi'!$A457,1),""))</f>
        <v>0</v>
      </c>
      <c r="J457" t="str">
        <f>IF(I457=1,COUNTIF($I$2:I457,1),"")</f>
        <v/>
      </c>
      <c r="K457" t="str">
        <f>IFERROR(INDEX($B$2:$B$2873,MATCH(ROWS($J$2:J457),$J$2:$J$2873,0)),"")</f>
        <v/>
      </c>
    </row>
    <row r="458" spans="1:11">
      <c r="A458" s="60" t="s">
        <v>180</v>
      </c>
      <c r="B458" s="60" t="s">
        <v>823</v>
      </c>
      <c r="C458" s="59">
        <v>0</v>
      </c>
      <c r="D458" s="60" t="s">
        <v>39</v>
      </c>
      <c r="E458" s="60" t="s">
        <v>818</v>
      </c>
      <c r="F458" s="60" t="s">
        <v>40</v>
      </c>
      <c r="G458" s="60" t="s">
        <v>818</v>
      </c>
      <c r="H458" s="60" t="s">
        <v>818</v>
      </c>
      <c r="I458">
        <f>--ISNUMBER(IFERROR(SEARCH(Anketa!$E$3,'SDF biotopi'!$A458,1),""))</f>
        <v>0</v>
      </c>
      <c r="J458" t="str">
        <f>IF(I458=1,COUNTIF($I$2:I458,1),"")</f>
        <v/>
      </c>
      <c r="K458" t="str">
        <f>IFERROR(INDEX($B$2:$B$2873,MATCH(ROWS($J$2:J458),$J$2:$J$2873,0)),"")</f>
        <v/>
      </c>
    </row>
    <row r="459" spans="1:11">
      <c r="A459" s="60" t="s">
        <v>180</v>
      </c>
      <c r="B459" s="60" t="s">
        <v>851</v>
      </c>
      <c r="C459" s="59">
        <v>7.3</v>
      </c>
      <c r="D459" s="60" t="s">
        <v>39</v>
      </c>
      <c r="E459" s="60" t="s">
        <v>41</v>
      </c>
      <c r="F459" s="60" t="s">
        <v>40</v>
      </c>
      <c r="G459" s="60" t="s">
        <v>41</v>
      </c>
      <c r="H459" s="60" t="s">
        <v>41</v>
      </c>
      <c r="I459">
        <f>--ISNUMBER(IFERROR(SEARCH(Anketa!$E$3,'SDF biotopi'!$A459,1),""))</f>
        <v>0</v>
      </c>
      <c r="J459" t="str">
        <f>IF(I459=1,COUNTIF($I$2:I459,1),"")</f>
        <v/>
      </c>
      <c r="K459" t="str">
        <f>IFERROR(INDEX($B$2:$B$2873,MATCH(ROWS($J$2:J459),$J$2:$J$2873,0)),"")</f>
        <v/>
      </c>
    </row>
    <row r="460" spans="1:11">
      <c r="A460" s="60" t="s">
        <v>180</v>
      </c>
      <c r="B460" s="60" t="s">
        <v>853</v>
      </c>
      <c r="C460" s="59">
        <v>1178.44</v>
      </c>
      <c r="D460" s="60" t="s">
        <v>39</v>
      </c>
      <c r="E460" s="60" t="s">
        <v>41</v>
      </c>
      <c r="F460" s="60" t="s">
        <v>40</v>
      </c>
      <c r="G460" s="60" t="s">
        <v>41</v>
      </c>
      <c r="H460" s="60" t="s">
        <v>210</v>
      </c>
      <c r="I460">
        <f>--ISNUMBER(IFERROR(SEARCH(Anketa!$E$3,'SDF biotopi'!$A460,1),""))</f>
        <v>0</v>
      </c>
      <c r="J460" t="str">
        <f>IF(I460=1,COUNTIF($I$2:I460,1),"")</f>
        <v/>
      </c>
      <c r="K460" t="str">
        <f>IFERROR(INDEX($B$2:$B$2873,MATCH(ROWS($J$2:J460),$J$2:$J$2873,0)),"")</f>
        <v/>
      </c>
    </row>
    <row r="461" spans="1:11">
      <c r="A461" s="60" t="s">
        <v>180</v>
      </c>
      <c r="B461" s="60" t="s">
        <v>861</v>
      </c>
      <c r="C461" s="59">
        <v>3.16</v>
      </c>
      <c r="D461" s="60" t="s">
        <v>39</v>
      </c>
      <c r="E461" s="60" t="s">
        <v>818</v>
      </c>
      <c r="F461" s="60" t="s">
        <v>40</v>
      </c>
      <c r="G461" s="60" t="s">
        <v>818</v>
      </c>
      <c r="H461" s="60" t="s">
        <v>818</v>
      </c>
      <c r="I461">
        <f>--ISNUMBER(IFERROR(SEARCH(Anketa!$E$3,'SDF biotopi'!$A461,1),""))</f>
        <v>0</v>
      </c>
      <c r="J461" t="str">
        <f>IF(I461=1,COUNTIF($I$2:I461,1),"")</f>
        <v/>
      </c>
      <c r="K461" t="str">
        <f>IFERROR(INDEX($B$2:$B$2873,MATCH(ROWS($J$2:J461),$J$2:$J$2873,0)),"")</f>
        <v/>
      </c>
    </row>
    <row r="462" spans="1:11">
      <c r="A462" s="60" t="s">
        <v>180</v>
      </c>
      <c r="B462" s="60" t="s">
        <v>815</v>
      </c>
      <c r="C462" s="59">
        <v>20.12</v>
      </c>
      <c r="D462" s="60" t="s">
        <v>39</v>
      </c>
      <c r="E462" s="60" t="s">
        <v>818</v>
      </c>
      <c r="F462" s="60" t="s">
        <v>40</v>
      </c>
      <c r="G462" s="60" t="s">
        <v>818</v>
      </c>
      <c r="H462" s="60" t="s">
        <v>818</v>
      </c>
      <c r="I462">
        <f>--ISNUMBER(IFERROR(SEARCH(Anketa!$E$3,'SDF biotopi'!$A462,1),""))</f>
        <v>0</v>
      </c>
      <c r="J462" t="str">
        <f>IF(I462=1,COUNTIF($I$2:I462,1),"")</f>
        <v/>
      </c>
      <c r="K462" t="str">
        <f>IFERROR(INDEX($B$2:$B$2873,MATCH(ROWS($J$2:J462),$J$2:$J$2873,0)),"")</f>
        <v/>
      </c>
    </row>
    <row r="463" spans="1:11">
      <c r="A463" s="60" t="s">
        <v>180</v>
      </c>
      <c r="B463" s="60" t="s">
        <v>808</v>
      </c>
      <c r="C463" s="59">
        <v>62.09</v>
      </c>
      <c r="D463" s="60" t="s">
        <v>39</v>
      </c>
      <c r="E463" s="60" t="s">
        <v>40</v>
      </c>
      <c r="F463" s="60" t="s">
        <v>40</v>
      </c>
      <c r="G463" s="60" t="s">
        <v>41</v>
      </c>
      <c r="H463" s="60" t="s">
        <v>40</v>
      </c>
      <c r="I463">
        <f>--ISNUMBER(IFERROR(SEARCH(Anketa!$E$3,'SDF biotopi'!$A463,1),""))</f>
        <v>0</v>
      </c>
      <c r="J463" t="str">
        <f>IF(I463=1,COUNTIF($I$2:I463,1),"")</f>
        <v/>
      </c>
      <c r="K463" t="str">
        <f>IFERROR(INDEX($B$2:$B$2873,MATCH(ROWS($J$2:J463),$J$2:$J$2873,0)),"")</f>
        <v/>
      </c>
    </row>
    <row r="464" spans="1:11">
      <c r="A464" s="60" t="s">
        <v>180</v>
      </c>
      <c r="B464" s="60" t="s">
        <v>821</v>
      </c>
      <c r="C464" s="59">
        <v>0</v>
      </c>
      <c r="D464" s="60" t="s">
        <v>67</v>
      </c>
      <c r="E464" s="60" t="s">
        <v>50</v>
      </c>
      <c r="F464" s="60" t="s">
        <v>824</v>
      </c>
      <c r="G464" s="60" t="s">
        <v>824</v>
      </c>
      <c r="H464" s="60" t="s">
        <v>824</v>
      </c>
      <c r="I464">
        <f>--ISNUMBER(IFERROR(SEARCH(Anketa!$E$3,'SDF biotopi'!$A464,1),""))</f>
        <v>0</v>
      </c>
      <c r="J464" t="str">
        <f>IF(I464=1,COUNTIF($I$2:I464,1),"")</f>
        <v/>
      </c>
      <c r="K464" t="str">
        <f>IFERROR(INDEX($B$2:$B$2873,MATCH(ROWS($J$2:J464),$J$2:$J$2873,0)),"")</f>
        <v/>
      </c>
    </row>
    <row r="465" spans="1:11">
      <c r="A465" s="60" t="s">
        <v>180</v>
      </c>
      <c r="B465" s="60" t="s">
        <v>829</v>
      </c>
      <c r="C465" s="59">
        <v>0.17</v>
      </c>
      <c r="D465" s="60" t="s">
        <v>39</v>
      </c>
      <c r="E465" s="60" t="s">
        <v>818</v>
      </c>
      <c r="F465" s="60" t="s">
        <v>40</v>
      </c>
      <c r="G465" s="60" t="s">
        <v>818</v>
      </c>
      <c r="H465" s="60" t="s">
        <v>818</v>
      </c>
      <c r="I465">
        <f>--ISNUMBER(IFERROR(SEARCH(Anketa!$E$3,'SDF biotopi'!$A465,1),""))</f>
        <v>0</v>
      </c>
      <c r="J465" t="str">
        <f>IF(I465=1,COUNTIF($I$2:I465,1),"")</f>
        <v/>
      </c>
      <c r="K465" t="str">
        <f>IFERROR(INDEX($B$2:$B$2873,MATCH(ROWS($J$2:J465),$J$2:$J$2873,0)),"")</f>
        <v/>
      </c>
    </row>
    <row r="466" spans="1:11">
      <c r="A466" s="60" t="s">
        <v>180</v>
      </c>
      <c r="B466" s="60" t="s">
        <v>847</v>
      </c>
      <c r="C466" s="59">
        <v>2.86</v>
      </c>
      <c r="D466" s="60" t="s">
        <v>39</v>
      </c>
      <c r="E466" s="60" t="s">
        <v>210</v>
      </c>
      <c r="F466" s="60" t="s">
        <v>41</v>
      </c>
      <c r="G466" s="60" t="s">
        <v>210</v>
      </c>
      <c r="H466" s="60" t="s">
        <v>210</v>
      </c>
      <c r="I466">
        <f>--ISNUMBER(IFERROR(SEARCH(Anketa!$E$3,'SDF biotopi'!$A466,1),""))</f>
        <v>0</v>
      </c>
      <c r="J466" t="str">
        <f>IF(I466=1,COUNTIF($I$2:I466,1),"")</f>
        <v/>
      </c>
      <c r="K466" t="str">
        <f>IFERROR(INDEX($B$2:$B$2873,MATCH(ROWS($J$2:J466),$J$2:$J$2873,0)),"")</f>
        <v/>
      </c>
    </row>
    <row r="467" spans="1:11">
      <c r="A467" s="60" t="s">
        <v>180</v>
      </c>
      <c r="B467" s="60" t="s">
        <v>849</v>
      </c>
      <c r="C467" s="59">
        <v>0.9</v>
      </c>
      <c r="D467" s="60" t="s">
        <v>39</v>
      </c>
      <c r="E467" s="60" t="s">
        <v>41</v>
      </c>
      <c r="F467" s="60" t="s">
        <v>41</v>
      </c>
      <c r="G467" s="60" t="s">
        <v>210</v>
      </c>
      <c r="H467" s="60" t="s">
        <v>41</v>
      </c>
      <c r="I467">
        <f>--ISNUMBER(IFERROR(SEARCH(Anketa!$E$3,'SDF biotopi'!$A467,1),""))</f>
        <v>0</v>
      </c>
      <c r="J467" t="str">
        <f>IF(I467=1,COUNTIF($I$2:I467,1),"")</f>
        <v/>
      </c>
      <c r="K467" t="str">
        <f>IFERROR(INDEX($B$2:$B$2873,MATCH(ROWS($J$2:J467),$J$2:$J$2873,0)),"")</f>
        <v/>
      </c>
    </row>
    <row r="468" spans="1:11">
      <c r="A468" s="60" t="s">
        <v>180</v>
      </c>
      <c r="B468" s="60" t="s">
        <v>836</v>
      </c>
      <c r="C468" s="59">
        <v>2464.4499999999998</v>
      </c>
      <c r="D468" s="60" t="s">
        <v>39</v>
      </c>
      <c r="E468" s="60" t="s">
        <v>41</v>
      </c>
      <c r="F468" s="60" t="s">
        <v>210</v>
      </c>
      <c r="G468" s="60" t="s">
        <v>41</v>
      </c>
      <c r="H468" s="60" t="s">
        <v>41</v>
      </c>
      <c r="I468">
        <f>--ISNUMBER(IFERROR(SEARCH(Anketa!$E$3,'SDF biotopi'!$A468,1),""))</f>
        <v>0</v>
      </c>
      <c r="J468" t="str">
        <f>IF(I468=1,COUNTIF($I$2:I468,1),"")</f>
        <v/>
      </c>
      <c r="K468" t="str">
        <f>IFERROR(INDEX($B$2:$B$2873,MATCH(ROWS($J$2:J468),$J$2:$J$2873,0)),"")</f>
        <v/>
      </c>
    </row>
    <row r="469" spans="1:11">
      <c r="A469" s="60" t="s">
        <v>180</v>
      </c>
      <c r="B469" s="60" t="s">
        <v>833</v>
      </c>
      <c r="C469" s="59">
        <v>395.27</v>
      </c>
      <c r="D469" s="60" t="s">
        <v>39</v>
      </c>
      <c r="E469" s="60" t="s">
        <v>210</v>
      </c>
      <c r="F469" s="60" t="s">
        <v>41</v>
      </c>
      <c r="G469" s="60" t="s">
        <v>41</v>
      </c>
      <c r="H469" s="60" t="s">
        <v>41</v>
      </c>
      <c r="I469">
        <f>--ISNUMBER(IFERROR(SEARCH(Anketa!$E$3,'SDF biotopi'!$A469,1),""))</f>
        <v>0</v>
      </c>
      <c r="J469" t="str">
        <f>IF(I469=1,COUNTIF($I$2:I469,1),"")</f>
        <v/>
      </c>
      <c r="K469" t="str">
        <f>IFERROR(INDEX($B$2:$B$2873,MATCH(ROWS($J$2:J469),$J$2:$J$2873,0)),"")</f>
        <v/>
      </c>
    </row>
    <row r="470" spans="1:11">
      <c r="A470" s="60" t="s">
        <v>180</v>
      </c>
      <c r="B470" s="60" t="s">
        <v>845</v>
      </c>
      <c r="C470" s="59">
        <v>2.41</v>
      </c>
      <c r="D470" s="60" t="s">
        <v>39</v>
      </c>
      <c r="E470" s="60" t="s">
        <v>41</v>
      </c>
      <c r="F470" s="60" t="s">
        <v>40</v>
      </c>
      <c r="G470" s="60" t="s">
        <v>210</v>
      </c>
      <c r="H470" s="60" t="s">
        <v>41</v>
      </c>
      <c r="I470">
        <f>--ISNUMBER(IFERROR(SEARCH(Anketa!$E$3,'SDF biotopi'!$A470,1),""))</f>
        <v>0</v>
      </c>
      <c r="J470" t="str">
        <f>IF(I470=1,COUNTIF($I$2:I470,1),"")</f>
        <v/>
      </c>
      <c r="K470" t="str">
        <f>IFERROR(INDEX($B$2:$B$2873,MATCH(ROWS($J$2:J470),$J$2:$J$2873,0)),"")</f>
        <v/>
      </c>
    </row>
    <row r="471" spans="1:11">
      <c r="A471" s="60" t="s">
        <v>180</v>
      </c>
      <c r="B471" s="60" t="s">
        <v>816</v>
      </c>
      <c r="C471" s="59">
        <v>10.9</v>
      </c>
      <c r="D471" s="60" t="s">
        <v>39</v>
      </c>
      <c r="E471" s="60" t="s">
        <v>818</v>
      </c>
      <c r="F471" s="60" t="s">
        <v>40</v>
      </c>
      <c r="G471" s="60" t="s">
        <v>818</v>
      </c>
      <c r="H471" s="60" t="s">
        <v>818</v>
      </c>
      <c r="I471">
        <f>--ISNUMBER(IFERROR(SEARCH(Anketa!$E$3,'SDF biotopi'!$A471,1),""))</f>
        <v>0</v>
      </c>
      <c r="J471" t="str">
        <f>IF(I471=1,COUNTIF($I$2:I471,1),"")</f>
        <v/>
      </c>
      <c r="K471" t="str">
        <f>IFERROR(INDEX($B$2:$B$2873,MATCH(ROWS($J$2:J471),$J$2:$J$2873,0)),"")</f>
        <v/>
      </c>
    </row>
    <row r="472" spans="1:11">
      <c r="A472" s="60" t="s">
        <v>180</v>
      </c>
      <c r="B472" s="60" t="s">
        <v>852</v>
      </c>
      <c r="C472" s="59">
        <v>0.04</v>
      </c>
      <c r="D472" s="60" t="s">
        <v>39</v>
      </c>
      <c r="E472" s="60" t="s">
        <v>41</v>
      </c>
      <c r="F472" s="60" t="s">
        <v>40</v>
      </c>
      <c r="G472" s="60" t="s">
        <v>210</v>
      </c>
      <c r="H472" s="60" t="s">
        <v>40</v>
      </c>
      <c r="I472">
        <f>--ISNUMBER(IFERROR(SEARCH(Anketa!$E$3,'SDF biotopi'!$A472,1),""))</f>
        <v>0</v>
      </c>
      <c r="J472" t="str">
        <f>IF(I472=1,COUNTIF($I$2:I472,1),"")</f>
        <v/>
      </c>
      <c r="K472" t="str">
        <f>IFERROR(INDEX($B$2:$B$2873,MATCH(ROWS($J$2:J472),$J$2:$J$2873,0)),"")</f>
        <v/>
      </c>
    </row>
    <row r="473" spans="1:11">
      <c r="A473" s="60" t="s">
        <v>180</v>
      </c>
      <c r="B473" s="60" t="s">
        <v>855</v>
      </c>
      <c r="C473" s="59">
        <v>0.34</v>
      </c>
      <c r="D473" s="60" t="s">
        <v>39</v>
      </c>
      <c r="E473" s="60" t="s">
        <v>41</v>
      </c>
      <c r="F473" s="60" t="s">
        <v>40</v>
      </c>
      <c r="G473" s="60" t="s">
        <v>41</v>
      </c>
      <c r="H473" s="60" t="s">
        <v>210</v>
      </c>
      <c r="I473">
        <f>--ISNUMBER(IFERROR(SEARCH(Anketa!$E$3,'SDF biotopi'!$A473,1),""))</f>
        <v>0</v>
      </c>
      <c r="J473" t="str">
        <f>IF(I473=1,COUNTIF($I$2:I473,1),"")</f>
        <v/>
      </c>
      <c r="K473" t="str">
        <f>IFERROR(INDEX($B$2:$B$2873,MATCH(ROWS($J$2:J473),$J$2:$J$2873,0)),"")</f>
        <v/>
      </c>
    </row>
    <row r="474" spans="1:11">
      <c r="A474" s="60" t="s">
        <v>180</v>
      </c>
      <c r="B474" s="60" t="s">
        <v>807</v>
      </c>
      <c r="C474" s="59">
        <v>236.25</v>
      </c>
      <c r="D474" s="60" t="s">
        <v>39</v>
      </c>
      <c r="E474" s="60" t="s">
        <v>41</v>
      </c>
      <c r="F474" s="60" t="s">
        <v>40</v>
      </c>
      <c r="G474" s="60" t="s">
        <v>210</v>
      </c>
      <c r="H474" s="60" t="s">
        <v>41</v>
      </c>
      <c r="I474">
        <f>--ISNUMBER(IFERROR(SEARCH(Anketa!$E$3,'SDF biotopi'!$A474,1),""))</f>
        <v>0</v>
      </c>
      <c r="J474" t="str">
        <f>IF(I474=1,COUNTIF($I$2:I474,1),"")</f>
        <v/>
      </c>
      <c r="K474" t="str">
        <f>IFERROR(INDEX($B$2:$B$2873,MATCH(ROWS($J$2:J474),$J$2:$J$2873,0)),"")</f>
        <v/>
      </c>
    </row>
    <row r="475" spans="1:11">
      <c r="A475" s="60" t="s">
        <v>180</v>
      </c>
      <c r="B475" s="60" t="s">
        <v>830</v>
      </c>
      <c r="C475" s="59">
        <v>1401.49</v>
      </c>
      <c r="D475" s="60" t="s">
        <v>39</v>
      </c>
      <c r="E475" s="60" t="s">
        <v>210</v>
      </c>
      <c r="F475" s="60" t="s">
        <v>210</v>
      </c>
      <c r="G475" s="60" t="s">
        <v>41</v>
      </c>
      <c r="H475" s="60" t="s">
        <v>41</v>
      </c>
      <c r="I475">
        <f>--ISNUMBER(IFERROR(SEARCH(Anketa!$E$3,'SDF biotopi'!$A475,1),""))</f>
        <v>0</v>
      </c>
      <c r="J475" t="str">
        <f>IF(I475=1,COUNTIF($I$2:I475,1),"")</f>
        <v/>
      </c>
      <c r="K475" t="str">
        <f>IFERROR(INDEX($B$2:$B$2873,MATCH(ROWS($J$2:J475),$J$2:$J$2873,0)),"")</f>
        <v/>
      </c>
    </row>
    <row r="476" spans="1:11">
      <c r="A476" s="60" t="s">
        <v>180</v>
      </c>
      <c r="B476" s="60" t="s">
        <v>859</v>
      </c>
      <c r="C476" s="59">
        <v>2.67</v>
      </c>
      <c r="D476" s="60" t="s">
        <v>39</v>
      </c>
      <c r="E476" s="60" t="s">
        <v>818</v>
      </c>
      <c r="F476" s="60" t="s">
        <v>40</v>
      </c>
      <c r="G476" s="60" t="s">
        <v>818</v>
      </c>
      <c r="H476" s="60" t="s">
        <v>818</v>
      </c>
      <c r="I476">
        <f>--ISNUMBER(IFERROR(SEARCH(Anketa!$E$3,'SDF biotopi'!$A476,1),""))</f>
        <v>0</v>
      </c>
      <c r="J476" t="str">
        <f>IF(I476=1,COUNTIF($I$2:I476,1),"")</f>
        <v/>
      </c>
      <c r="K476" t="str">
        <f>IFERROR(INDEX($B$2:$B$2873,MATCH(ROWS($J$2:J476),$J$2:$J$2873,0)),"")</f>
        <v/>
      </c>
    </row>
    <row r="477" spans="1:11">
      <c r="A477" s="60" t="s">
        <v>180</v>
      </c>
      <c r="B477" s="60" t="s">
        <v>840</v>
      </c>
      <c r="C477" s="59">
        <v>0.51</v>
      </c>
      <c r="D477" s="60" t="s">
        <v>39</v>
      </c>
      <c r="E477" s="60" t="s">
        <v>818</v>
      </c>
      <c r="F477" s="60" t="s">
        <v>40</v>
      </c>
      <c r="G477" s="60" t="s">
        <v>818</v>
      </c>
      <c r="H477" s="60" t="s">
        <v>818</v>
      </c>
      <c r="I477">
        <f>--ISNUMBER(IFERROR(SEARCH(Anketa!$E$3,'SDF biotopi'!$A477,1),""))</f>
        <v>0</v>
      </c>
      <c r="J477" t="str">
        <f>IF(I477=1,COUNTIF($I$2:I477,1),"")</f>
        <v/>
      </c>
      <c r="K477" t="str">
        <f>IFERROR(INDEX($B$2:$B$2873,MATCH(ROWS($J$2:J477),$J$2:$J$2873,0)),"")</f>
        <v/>
      </c>
    </row>
    <row r="478" spans="1:11">
      <c r="A478" s="60" t="s">
        <v>180</v>
      </c>
      <c r="B478" s="60" t="s">
        <v>858</v>
      </c>
      <c r="C478" s="59">
        <v>12.21</v>
      </c>
      <c r="D478" s="60" t="s">
        <v>39</v>
      </c>
      <c r="E478" s="60" t="s">
        <v>41</v>
      </c>
      <c r="F478" s="60" t="s">
        <v>41</v>
      </c>
      <c r="G478" s="60" t="s">
        <v>41</v>
      </c>
      <c r="H478" s="60" t="s">
        <v>41</v>
      </c>
      <c r="I478">
        <f>--ISNUMBER(IFERROR(SEARCH(Anketa!$E$3,'SDF biotopi'!$A478,1),""))</f>
        <v>0</v>
      </c>
      <c r="J478" t="str">
        <f>IF(I478=1,COUNTIF($I$2:I478,1),"")</f>
        <v/>
      </c>
      <c r="K478" t="str">
        <f>IFERROR(INDEX($B$2:$B$2873,MATCH(ROWS($J$2:J478),$J$2:$J$2873,0)),"")</f>
        <v/>
      </c>
    </row>
    <row r="479" spans="1:11">
      <c r="A479" s="60" t="s">
        <v>180</v>
      </c>
      <c r="B479" s="60" t="s">
        <v>848</v>
      </c>
      <c r="C479" s="59">
        <v>4.3499999999999996</v>
      </c>
      <c r="D479" s="60" t="s">
        <v>39</v>
      </c>
      <c r="E479" s="60" t="s">
        <v>41</v>
      </c>
      <c r="F479" s="60" t="s">
        <v>40</v>
      </c>
      <c r="G479" s="60" t="s">
        <v>41</v>
      </c>
      <c r="H479" s="60" t="s">
        <v>41</v>
      </c>
      <c r="I479">
        <f>--ISNUMBER(IFERROR(SEARCH(Anketa!$E$3,'SDF biotopi'!$A479,1),""))</f>
        <v>0</v>
      </c>
      <c r="J479" t="str">
        <f>IF(I479=1,COUNTIF($I$2:I479,1),"")</f>
        <v/>
      </c>
      <c r="K479" t="str">
        <f>IFERROR(INDEX($B$2:$B$2873,MATCH(ROWS($J$2:J479),$J$2:$J$2873,0)),"")</f>
        <v/>
      </c>
    </row>
    <row r="480" spans="1:11">
      <c r="A480" s="60" t="s">
        <v>180</v>
      </c>
      <c r="B480" s="60" t="s">
        <v>812</v>
      </c>
      <c r="C480" s="59">
        <v>75.63</v>
      </c>
      <c r="D480" s="60" t="s">
        <v>39</v>
      </c>
      <c r="E480" s="60" t="s">
        <v>41</v>
      </c>
      <c r="F480" s="60" t="s">
        <v>41</v>
      </c>
      <c r="G480" s="60" t="s">
        <v>41</v>
      </c>
      <c r="H480" s="60" t="s">
        <v>41</v>
      </c>
      <c r="I480">
        <f>--ISNUMBER(IFERROR(SEARCH(Anketa!$E$3,'SDF biotopi'!$A480,1),""))</f>
        <v>0</v>
      </c>
      <c r="J480" t="str">
        <f>IF(I480=1,COUNTIF($I$2:I480,1),"")</f>
        <v/>
      </c>
      <c r="K480" t="str">
        <f>IFERROR(INDEX($B$2:$B$2873,MATCH(ROWS($J$2:J480),$J$2:$J$2873,0)),"")</f>
        <v/>
      </c>
    </row>
    <row r="481" spans="1:11">
      <c r="A481" s="60" t="s">
        <v>180</v>
      </c>
      <c r="B481" s="60" t="s">
        <v>846</v>
      </c>
      <c r="C481" s="59">
        <v>0</v>
      </c>
      <c r="D481" s="60" t="s">
        <v>39</v>
      </c>
      <c r="E481" s="60" t="s">
        <v>50</v>
      </c>
      <c r="F481" s="60" t="s">
        <v>824</v>
      </c>
      <c r="G481" s="60" t="s">
        <v>824</v>
      </c>
      <c r="H481" s="60" t="s">
        <v>824</v>
      </c>
      <c r="I481">
        <f>--ISNUMBER(IFERROR(SEARCH(Anketa!$E$3,'SDF biotopi'!$A481,1),""))</f>
        <v>0</v>
      </c>
      <c r="J481" t="str">
        <f>IF(I481=1,COUNTIF($I$2:I481,1),"")</f>
        <v/>
      </c>
      <c r="K481" t="str">
        <f>IFERROR(INDEX($B$2:$B$2873,MATCH(ROWS($J$2:J481),$J$2:$J$2873,0)),"")</f>
        <v/>
      </c>
    </row>
    <row r="482" spans="1:11">
      <c r="A482" s="60" t="s">
        <v>180</v>
      </c>
      <c r="B482" s="60" t="s">
        <v>810</v>
      </c>
      <c r="C482" s="59">
        <v>43.25</v>
      </c>
      <c r="D482" s="60" t="s">
        <v>39</v>
      </c>
      <c r="E482" s="60" t="s">
        <v>41</v>
      </c>
      <c r="F482" s="60" t="s">
        <v>40</v>
      </c>
      <c r="G482" s="60" t="s">
        <v>210</v>
      </c>
      <c r="H482" s="60" t="s">
        <v>41</v>
      </c>
      <c r="I482">
        <f>--ISNUMBER(IFERROR(SEARCH(Anketa!$E$3,'SDF biotopi'!$A482,1),""))</f>
        <v>0</v>
      </c>
      <c r="J482" t="str">
        <f>IF(I482=1,COUNTIF($I$2:I482,1),"")</f>
        <v/>
      </c>
      <c r="K482" t="str">
        <f>IFERROR(INDEX($B$2:$B$2873,MATCH(ROWS($J$2:J482),$J$2:$J$2873,0)),"")</f>
        <v/>
      </c>
    </row>
    <row r="483" spans="1:11">
      <c r="A483" s="60" t="s">
        <v>180</v>
      </c>
      <c r="B483" s="60" t="s">
        <v>802</v>
      </c>
      <c r="C483" s="59">
        <v>366.03</v>
      </c>
      <c r="D483" s="60" t="s">
        <v>39</v>
      </c>
      <c r="E483" s="60" t="s">
        <v>41</v>
      </c>
      <c r="F483" s="60" t="s">
        <v>40</v>
      </c>
      <c r="G483" s="60" t="s">
        <v>41</v>
      </c>
      <c r="H483" s="60" t="s">
        <v>41</v>
      </c>
      <c r="I483">
        <f>--ISNUMBER(IFERROR(SEARCH(Anketa!$E$3,'SDF biotopi'!$A483,1),""))</f>
        <v>0</v>
      </c>
      <c r="J483" t="str">
        <f>IF(I483=1,COUNTIF($I$2:I483,1),"")</f>
        <v/>
      </c>
      <c r="K483" t="str">
        <f>IFERROR(INDEX($B$2:$B$2873,MATCH(ROWS($J$2:J483),$J$2:$J$2873,0)),"")</f>
        <v/>
      </c>
    </row>
    <row r="484" spans="1:11">
      <c r="A484" s="60" t="s">
        <v>180</v>
      </c>
      <c r="B484" s="60" t="s">
        <v>817</v>
      </c>
      <c r="C484" s="59">
        <v>0.64</v>
      </c>
      <c r="D484" s="60" t="s">
        <v>39</v>
      </c>
      <c r="E484" s="60" t="s">
        <v>40</v>
      </c>
      <c r="F484" s="60" t="s">
        <v>40</v>
      </c>
      <c r="G484" s="60" t="s">
        <v>41</v>
      </c>
      <c r="H484" s="60" t="s">
        <v>40</v>
      </c>
      <c r="I484">
        <f>--ISNUMBER(IFERROR(SEARCH(Anketa!$E$3,'SDF biotopi'!$A484,1),""))</f>
        <v>0</v>
      </c>
      <c r="J484" t="str">
        <f>IF(I484=1,COUNTIF($I$2:I484,1),"")</f>
        <v/>
      </c>
      <c r="K484" t="str">
        <f>IFERROR(INDEX($B$2:$B$2873,MATCH(ROWS($J$2:J484),$J$2:$J$2873,0)),"")</f>
        <v/>
      </c>
    </row>
    <row r="485" spans="1:11">
      <c r="A485" s="60" t="s">
        <v>182</v>
      </c>
      <c r="B485" s="60" t="s">
        <v>816</v>
      </c>
      <c r="C485" s="59">
        <v>25.12</v>
      </c>
      <c r="D485" s="60" t="s">
        <v>39</v>
      </c>
      <c r="E485" s="60" t="s">
        <v>40</v>
      </c>
      <c r="F485" s="60" t="s">
        <v>40</v>
      </c>
      <c r="G485" s="60" t="s">
        <v>41</v>
      </c>
      <c r="H485" s="60" t="s">
        <v>40</v>
      </c>
      <c r="I485">
        <f>--ISNUMBER(IFERROR(SEARCH(Anketa!$E$3,'SDF biotopi'!$A485,1),""))</f>
        <v>0</v>
      </c>
      <c r="J485" t="str">
        <f>IF(I485=1,COUNTIF($I$2:I485,1),"")</f>
        <v/>
      </c>
      <c r="K485" t="str">
        <f>IFERROR(INDEX($B$2:$B$2873,MATCH(ROWS($J$2:J485),$J$2:$J$2873,0)),"")</f>
        <v/>
      </c>
    </row>
    <row r="486" spans="1:11">
      <c r="A486" s="60" t="s">
        <v>182</v>
      </c>
      <c r="B486" s="60" t="s">
        <v>811</v>
      </c>
      <c r="C486" s="59">
        <v>1.36</v>
      </c>
      <c r="D486" s="60" t="s">
        <v>39</v>
      </c>
      <c r="E486" s="60" t="s">
        <v>40</v>
      </c>
      <c r="F486" s="60" t="s">
        <v>40</v>
      </c>
      <c r="G486" s="60" t="s">
        <v>41</v>
      </c>
      <c r="H486" s="60" t="s">
        <v>40</v>
      </c>
      <c r="I486">
        <f>--ISNUMBER(IFERROR(SEARCH(Anketa!$E$3,'SDF biotopi'!$A486,1),""))</f>
        <v>0</v>
      </c>
      <c r="J486" t="str">
        <f>IF(I486=1,COUNTIF($I$2:I486,1),"")</f>
        <v/>
      </c>
      <c r="K486" t="str">
        <f>IFERROR(INDEX($B$2:$B$2873,MATCH(ROWS($J$2:J486),$J$2:$J$2873,0)),"")</f>
        <v/>
      </c>
    </row>
    <row r="487" spans="1:11">
      <c r="A487" s="60" t="s">
        <v>182</v>
      </c>
      <c r="B487" s="60" t="s">
        <v>835</v>
      </c>
      <c r="C487" s="59">
        <v>52.94</v>
      </c>
      <c r="D487" s="60" t="s">
        <v>39</v>
      </c>
      <c r="E487" s="60" t="s">
        <v>41</v>
      </c>
      <c r="F487" s="60" t="s">
        <v>40</v>
      </c>
      <c r="G487" s="60" t="s">
        <v>41</v>
      </c>
      <c r="H487" s="60" t="s">
        <v>40</v>
      </c>
      <c r="I487">
        <f>--ISNUMBER(IFERROR(SEARCH(Anketa!$E$3,'SDF biotopi'!$A487,1),""))</f>
        <v>0</v>
      </c>
      <c r="J487" t="str">
        <f>IF(I487=1,COUNTIF($I$2:I487,1),"")</f>
        <v/>
      </c>
      <c r="K487" t="str">
        <f>IFERROR(INDEX($B$2:$B$2873,MATCH(ROWS($J$2:J487),$J$2:$J$2873,0)),"")</f>
        <v/>
      </c>
    </row>
    <row r="488" spans="1:11">
      <c r="A488" s="60" t="s">
        <v>182</v>
      </c>
      <c r="B488" s="60" t="s">
        <v>819</v>
      </c>
      <c r="C488" s="59">
        <v>6.34</v>
      </c>
      <c r="D488" s="60" t="s">
        <v>39</v>
      </c>
      <c r="E488" s="60" t="s">
        <v>40</v>
      </c>
      <c r="F488" s="60" t="s">
        <v>40</v>
      </c>
      <c r="G488" s="60" t="s">
        <v>41</v>
      </c>
      <c r="H488" s="60" t="s">
        <v>40</v>
      </c>
      <c r="I488">
        <f>--ISNUMBER(IFERROR(SEARCH(Anketa!$E$3,'SDF biotopi'!$A488,1),""))</f>
        <v>0</v>
      </c>
      <c r="J488" t="str">
        <f>IF(I488=1,COUNTIF($I$2:I488,1),"")</f>
        <v/>
      </c>
      <c r="K488" t="str">
        <f>IFERROR(INDEX($B$2:$B$2873,MATCH(ROWS($J$2:J488),$J$2:$J$2873,0)),"")</f>
        <v/>
      </c>
    </row>
    <row r="489" spans="1:11">
      <c r="A489" s="60" t="s">
        <v>182</v>
      </c>
      <c r="B489" s="60" t="s">
        <v>817</v>
      </c>
      <c r="C489" s="59">
        <v>53.82</v>
      </c>
      <c r="D489" s="60" t="s">
        <v>39</v>
      </c>
      <c r="E489" s="60" t="s">
        <v>41</v>
      </c>
      <c r="F489" s="60" t="s">
        <v>40</v>
      </c>
      <c r="G489" s="60" t="s">
        <v>41</v>
      </c>
      <c r="H489" s="60" t="s">
        <v>41</v>
      </c>
      <c r="I489">
        <f>--ISNUMBER(IFERROR(SEARCH(Anketa!$E$3,'SDF biotopi'!$A489,1),""))</f>
        <v>0</v>
      </c>
      <c r="J489" t="str">
        <f>IF(I489=1,COUNTIF($I$2:I489,1),"")</f>
        <v/>
      </c>
      <c r="K489" t="str">
        <f>IFERROR(INDEX($B$2:$B$2873,MATCH(ROWS($J$2:J489),$J$2:$J$2873,0)),"")</f>
        <v/>
      </c>
    </row>
    <row r="490" spans="1:11">
      <c r="A490" s="60" t="s">
        <v>182</v>
      </c>
      <c r="B490" s="60" t="s">
        <v>840</v>
      </c>
      <c r="C490" s="59">
        <v>22.77</v>
      </c>
      <c r="D490" s="60" t="s">
        <v>39</v>
      </c>
      <c r="E490" s="60" t="s">
        <v>40</v>
      </c>
      <c r="F490" s="60" t="s">
        <v>40</v>
      </c>
      <c r="G490" s="60" t="s">
        <v>41</v>
      </c>
      <c r="H490" s="60" t="s">
        <v>40</v>
      </c>
      <c r="I490">
        <f>--ISNUMBER(IFERROR(SEARCH(Anketa!$E$3,'SDF biotopi'!$A490,1),""))</f>
        <v>0</v>
      </c>
      <c r="J490" t="str">
        <f>IF(I490=1,COUNTIF($I$2:I490,1),"")</f>
        <v/>
      </c>
      <c r="K490" t="str">
        <f>IFERROR(INDEX($B$2:$B$2873,MATCH(ROWS($J$2:J490),$J$2:$J$2873,0)),"")</f>
        <v/>
      </c>
    </row>
    <row r="491" spans="1:11">
      <c r="A491" s="60" t="s">
        <v>182</v>
      </c>
      <c r="B491" s="60" t="s">
        <v>825</v>
      </c>
      <c r="C491" s="59">
        <v>1359.97</v>
      </c>
      <c r="D491" s="60" t="s">
        <v>39</v>
      </c>
      <c r="E491" s="60" t="s">
        <v>210</v>
      </c>
      <c r="F491" s="60" t="s">
        <v>210</v>
      </c>
      <c r="G491" s="60" t="s">
        <v>210</v>
      </c>
      <c r="H491" s="60" t="s">
        <v>210</v>
      </c>
      <c r="I491">
        <f>--ISNUMBER(IFERROR(SEARCH(Anketa!$E$3,'SDF biotopi'!$A491,1),""))</f>
        <v>0</v>
      </c>
      <c r="J491" t="str">
        <f>IF(I491=1,COUNTIF($I$2:I491,1),"")</f>
        <v/>
      </c>
      <c r="K491" t="str">
        <f>IFERROR(INDEX($B$2:$B$2873,MATCH(ROWS($J$2:J491),$J$2:$J$2873,0)),"")</f>
        <v/>
      </c>
    </row>
    <row r="492" spans="1:11">
      <c r="A492" s="60" t="s">
        <v>182</v>
      </c>
      <c r="B492" s="60" t="s">
        <v>802</v>
      </c>
      <c r="C492" s="59">
        <v>26.5</v>
      </c>
      <c r="D492" s="60" t="s">
        <v>39</v>
      </c>
      <c r="E492" s="60" t="s">
        <v>40</v>
      </c>
      <c r="F492" s="60" t="s">
        <v>40</v>
      </c>
      <c r="G492" s="60" t="s">
        <v>41</v>
      </c>
      <c r="H492" s="60" t="s">
        <v>40</v>
      </c>
      <c r="I492">
        <f>--ISNUMBER(IFERROR(SEARCH(Anketa!$E$3,'SDF biotopi'!$A492,1),""))</f>
        <v>0</v>
      </c>
      <c r="J492" t="str">
        <f>IF(I492=1,COUNTIF($I$2:I492,1),"")</f>
        <v/>
      </c>
      <c r="K492" t="str">
        <f>IFERROR(INDEX($B$2:$B$2873,MATCH(ROWS($J$2:J492),$J$2:$J$2873,0)),"")</f>
        <v/>
      </c>
    </row>
    <row r="493" spans="1:11">
      <c r="A493" s="60" t="s">
        <v>182</v>
      </c>
      <c r="B493" s="60" t="s">
        <v>822</v>
      </c>
      <c r="C493" s="59">
        <v>8.9499999999999993</v>
      </c>
      <c r="D493" s="60" t="s">
        <v>39</v>
      </c>
      <c r="E493" s="60" t="s">
        <v>40</v>
      </c>
      <c r="F493" s="60" t="s">
        <v>40</v>
      </c>
      <c r="G493" s="60" t="s">
        <v>41</v>
      </c>
      <c r="H493" s="60" t="s">
        <v>40</v>
      </c>
      <c r="I493">
        <f>--ISNUMBER(IFERROR(SEARCH(Anketa!$E$3,'SDF biotopi'!$A493,1),""))</f>
        <v>0</v>
      </c>
      <c r="J493" t="str">
        <f>IF(I493=1,COUNTIF($I$2:I493,1),"")</f>
        <v/>
      </c>
      <c r="K493" t="str">
        <f>IFERROR(INDEX($B$2:$B$2873,MATCH(ROWS($J$2:J493),$J$2:$J$2873,0)),"")</f>
        <v/>
      </c>
    </row>
    <row r="494" spans="1:11">
      <c r="A494" s="60" t="s">
        <v>182</v>
      </c>
      <c r="B494" s="60" t="s">
        <v>815</v>
      </c>
      <c r="C494" s="59">
        <v>332.54</v>
      </c>
      <c r="D494" s="60" t="s">
        <v>39</v>
      </c>
      <c r="E494" s="60" t="s">
        <v>210</v>
      </c>
      <c r="F494" s="60" t="s">
        <v>41</v>
      </c>
      <c r="G494" s="60" t="s">
        <v>41</v>
      </c>
      <c r="H494" s="60" t="s">
        <v>41</v>
      </c>
      <c r="I494">
        <f>--ISNUMBER(IFERROR(SEARCH(Anketa!$E$3,'SDF biotopi'!$A494,1),""))</f>
        <v>0</v>
      </c>
      <c r="J494" t="str">
        <f>IF(I494=1,COUNTIF($I$2:I494,1),"")</f>
        <v/>
      </c>
      <c r="K494" t="str">
        <f>IFERROR(INDEX($B$2:$B$2873,MATCH(ROWS($J$2:J494),$J$2:$J$2873,0)),"")</f>
        <v/>
      </c>
    </row>
    <row r="495" spans="1:11">
      <c r="A495" s="60" t="s">
        <v>182</v>
      </c>
      <c r="B495" s="60" t="s">
        <v>827</v>
      </c>
      <c r="C495" s="59">
        <v>12.18</v>
      </c>
      <c r="D495" s="60" t="s">
        <v>39</v>
      </c>
      <c r="E495" s="60" t="s">
        <v>40</v>
      </c>
      <c r="F495" s="60" t="s">
        <v>40</v>
      </c>
      <c r="G495" s="60" t="s">
        <v>40</v>
      </c>
      <c r="H495" s="60" t="s">
        <v>40</v>
      </c>
      <c r="I495">
        <f>--ISNUMBER(IFERROR(SEARCH(Anketa!$E$3,'SDF biotopi'!$A495,1),""))</f>
        <v>0</v>
      </c>
      <c r="J495" t="str">
        <f>IF(I495=1,COUNTIF($I$2:I495,1),"")</f>
        <v/>
      </c>
      <c r="K495" t="str">
        <f>IFERROR(INDEX($B$2:$B$2873,MATCH(ROWS($J$2:J495),$J$2:$J$2873,0)),"")</f>
        <v/>
      </c>
    </row>
    <row r="496" spans="1:11">
      <c r="A496" s="60" t="s">
        <v>182</v>
      </c>
      <c r="B496" s="60" t="s">
        <v>823</v>
      </c>
      <c r="C496" s="59">
        <v>27.66</v>
      </c>
      <c r="D496" s="60" t="s">
        <v>39</v>
      </c>
      <c r="E496" s="60" t="s">
        <v>41</v>
      </c>
      <c r="F496" s="60" t="s">
        <v>40</v>
      </c>
      <c r="G496" s="60" t="s">
        <v>41</v>
      </c>
      <c r="H496" s="60" t="s">
        <v>41</v>
      </c>
      <c r="I496">
        <f>--ISNUMBER(IFERROR(SEARCH(Anketa!$E$3,'SDF biotopi'!$A496,1),""))</f>
        <v>0</v>
      </c>
      <c r="J496" t="str">
        <f>IF(I496=1,COUNTIF($I$2:I496,1),"")</f>
        <v/>
      </c>
      <c r="K496" t="str">
        <f>IFERROR(INDEX($B$2:$B$2873,MATCH(ROWS($J$2:J496),$J$2:$J$2873,0)),"")</f>
        <v/>
      </c>
    </row>
    <row r="497" spans="1:11">
      <c r="A497" s="60" t="s">
        <v>182</v>
      </c>
      <c r="B497" s="60" t="s">
        <v>821</v>
      </c>
      <c r="C497" s="59">
        <v>2.37</v>
      </c>
      <c r="D497" s="60" t="s">
        <v>39</v>
      </c>
      <c r="E497" s="60" t="s">
        <v>40</v>
      </c>
      <c r="F497" s="60" t="s">
        <v>40</v>
      </c>
      <c r="G497" s="60" t="s">
        <v>40</v>
      </c>
      <c r="H497" s="60" t="s">
        <v>40</v>
      </c>
      <c r="I497">
        <f>--ISNUMBER(IFERROR(SEARCH(Anketa!$E$3,'SDF biotopi'!$A497,1),""))</f>
        <v>0</v>
      </c>
      <c r="J497" t="str">
        <f>IF(I497=1,COUNTIF($I$2:I497,1),"")</f>
        <v/>
      </c>
      <c r="K497" t="str">
        <f>IFERROR(INDEX($B$2:$B$2873,MATCH(ROWS($J$2:J497),$J$2:$J$2873,0)),"")</f>
        <v/>
      </c>
    </row>
    <row r="498" spans="1:11">
      <c r="A498" s="60" t="s">
        <v>182</v>
      </c>
      <c r="B498" s="60" t="s">
        <v>812</v>
      </c>
      <c r="C498" s="59">
        <v>15.33</v>
      </c>
      <c r="D498" s="60" t="s">
        <v>39</v>
      </c>
      <c r="E498" s="60" t="s">
        <v>40</v>
      </c>
      <c r="F498" s="60" t="s">
        <v>40</v>
      </c>
      <c r="G498" s="60" t="s">
        <v>41</v>
      </c>
      <c r="H498" s="60" t="s">
        <v>40</v>
      </c>
      <c r="I498">
        <f>--ISNUMBER(IFERROR(SEARCH(Anketa!$E$3,'SDF biotopi'!$A498,1),""))</f>
        <v>0</v>
      </c>
      <c r="J498" t="str">
        <f>IF(I498=1,COUNTIF($I$2:I498,1),"")</f>
        <v/>
      </c>
      <c r="K498" t="str">
        <f>IFERROR(INDEX($B$2:$B$2873,MATCH(ROWS($J$2:J498),$J$2:$J$2873,0)),"")</f>
        <v/>
      </c>
    </row>
    <row r="499" spans="1:11">
      <c r="A499" s="60" t="s">
        <v>182</v>
      </c>
      <c r="B499" s="60" t="s">
        <v>820</v>
      </c>
      <c r="C499" s="59">
        <v>7.09</v>
      </c>
      <c r="D499" s="60" t="s">
        <v>39</v>
      </c>
      <c r="E499" s="60" t="s">
        <v>41</v>
      </c>
      <c r="F499" s="60" t="s">
        <v>40</v>
      </c>
      <c r="G499" s="60" t="s">
        <v>41</v>
      </c>
      <c r="H499" s="60" t="s">
        <v>41</v>
      </c>
      <c r="I499">
        <f>--ISNUMBER(IFERROR(SEARCH(Anketa!$E$3,'SDF biotopi'!$A499,1),""))</f>
        <v>0</v>
      </c>
      <c r="J499" t="str">
        <f>IF(I499=1,COUNTIF($I$2:I499,1),"")</f>
        <v/>
      </c>
      <c r="K499" t="str">
        <f>IFERROR(INDEX($B$2:$B$2873,MATCH(ROWS($J$2:J499),$J$2:$J$2873,0)),"")</f>
        <v/>
      </c>
    </row>
    <row r="500" spans="1:11">
      <c r="A500" s="60" t="s">
        <v>182</v>
      </c>
      <c r="B500" s="60" t="s">
        <v>807</v>
      </c>
      <c r="C500" s="59">
        <v>4.22</v>
      </c>
      <c r="D500" s="60" t="s">
        <v>39</v>
      </c>
      <c r="E500" s="60" t="s">
        <v>40</v>
      </c>
      <c r="F500" s="60" t="s">
        <v>40</v>
      </c>
      <c r="G500" s="60" t="s">
        <v>41</v>
      </c>
      <c r="H500" s="60" t="s">
        <v>40</v>
      </c>
      <c r="I500">
        <f>--ISNUMBER(IFERROR(SEARCH(Anketa!$E$3,'SDF biotopi'!$A500,1),""))</f>
        <v>0</v>
      </c>
      <c r="J500" t="str">
        <f>IF(I500=1,COUNTIF($I$2:I500,1),"")</f>
        <v/>
      </c>
      <c r="K500" t="str">
        <f>IFERROR(INDEX($B$2:$B$2873,MATCH(ROWS($J$2:J500),$J$2:$J$2873,0)),"")</f>
        <v/>
      </c>
    </row>
    <row r="501" spans="1:11">
      <c r="A501" s="60" t="s">
        <v>184</v>
      </c>
      <c r="B501" s="60" t="s">
        <v>812</v>
      </c>
      <c r="C501" s="59">
        <v>0.64</v>
      </c>
      <c r="D501" s="60" t="s">
        <v>39</v>
      </c>
      <c r="E501" s="60" t="s">
        <v>40</v>
      </c>
      <c r="F501" s="60" t="s">
        <v>40</v>
      </c>
      <c r="G501" s="60" t="s">
        <v>41</v>
      </c>
      <c r="H501" s="60" t="s">
        <v>40</v>
      </c>
      <c r="I501">
        <f>--ISNUMBER(IFERROR(SEARCH(Anketa!$E$3,'SDF biotopi'!$A501,1),""))</f>
        <v>0</v>
      </c>
      <c r="J501" t="str">
        <f>IF(I501=1,COUNTIF($I$2:I501,1),"")</f>
        <v/>
      </c>
      <c r="K501" t="str">
        <f>IFERROR(INDEX($B$2:$B$2873,MATCH(ROWS($J$2:J501),$J$2:$J$2873,0)),"")</f>
        <v/>
      </c>
    </row>
    <row r="502" spans="1:11">
      <c r="A502" s="60" t="s">
        <v>184</v>
      </c>
      <c r="B502" s="60" t="s">
        <v>823</v>
      </c>
      <c r="C502" s="59">
        <v>74.19</v>
      </c>
      <c r="D502" s="60" t="s">
        <v>39</v>
      </c>
      <c r="E502" s="60" t="s">
        <v>210</v>
      </c>
      <c r="F502" s="60" t="s">
        <v>40</v>
      </c>
      <c r="G502" s="60" t="s">
        <v>210</v>
      </c>
      <c r="H502" s="60" t="s">
        <v>210</v>
      </c>
      <c r="I502">
        <f>--ISNUMBER(IFERROR(SEARCH(Anketa!$E$3,'SDF biotopi'!$A502,1),""))</f>
        <v>0</v>
      </c>
      <c r="J502" t="str">
        <f>IF(I502=1,COUNTIF($I$2:I502,1),"")</f>
        <v/>
      </c>
      <c r="K502" t="str">
        <f>IFERROR(INDEX($B$2:$B$2873,MATCH(ROWS($J$2:J502),$J$2:$J$2873,0)),"")</f>
        <v/>
      </c>
    </row>
    <row r="503" spans="1:11">
      <c r="A503" s="60" t="s">
        <v>184</v>
      </c>
      <c r="B503" s="60" t="s">
        <v>807</v>
      </c>
      <c r="C503" s="59">
        <v>66.11</v>
      </c>
      <c r="D503" s="60" t="s">
        <v>39</v>
      </c>
      <c r="E503" s="60" t="s">
        <v>210</v>
      </c>
      <c r="F503" s="60" t="s">
        <v>40</v>
      </c>
      <c r="G503" s="60" t="s">
        <v>210</v>
      </c>
      <c r="H503" s="60" t="s">
        <v>210</v>
      </c>
      <c r="I503">
        <f>--ISNUMBER(IFERROR(SEARCH(Anketa!$E$3,'SDF biotopi'!$A503,1),""))</f>
        <v>0</v>
      </c>
      <c r="J503" t="str">
        <f>IF(I503=1,COUNTIF($I$2:I503,1),"")</f>
        <v/>
      </c>
      <c r="K503" t="str">
        <f>IFERROR(INDEX($B$2:$B$2873,MATCH(ROWS($J$2:J503),$J$2:$J$2873,0)),"")</f>
        <v/>
      </c>
    </row>
    <row r="504" spans="1:11">
      <c r="A504" s="60" t="s">
        <v>184</v>
      </c>
      <c r="B504" s="60" t="s">
        <v>833</v>
      </c>
      <c r="C504" s="59">
        <v>0.14000000000000001</v>
      </c>
      <c r="D504" s="60" t="s">
        <v>39</v>
      </c>
      <c r="E504" s="60" t="s">
        <v>41</v>
      </c>
      <c r="F504" s="60" t="s">
        <v>40</v>
      </c>
      <c r="G504" s="60" t="s">
        <v>40</v>
      </c>
      <c r="H504" s="60" t="s">
        <v>210</v>
      </c>
      <c r="I504">
        <f>--ISNUMBER(IFERROR(SEARCH(Anketa!$E$3,'SDF biotopi'!$A504,1),""))</f>
        <v>0</v>
      </c>
      <c r="J504" t="str">
        <f>IF(I504=1,COUNTIF($I$2:I504,1),"")</f>
        <v/>
      </c>
      <c r="K504" t="str">
        <f>IFERROR(INDEX($B$2:$B$2873,MATCH(ROWS($J$2:J504),$J$2:$J$2873,0)),"")</f>
        <v/>
      </c>
    </row>
    <row r="505" spans="1:11">
      <c r="A505" s="60" t="s">
        <v>184</v>
      </c>
      <c r="B505" s="60" t="s">
        <v>811</v>
      </c>
      <c r="C505" s="59">
        <v>3.78</v>
      </c>
      <c r="D505" s="60" t="s">
        <v>39</v>
      </c>
      <c r="E505" s="60" t="s">
        <v>41</v>
      </c>
      <c r="F505" s="60" t="s">
        <v>40</v>
      </c>
      <c r="G505" s="60" t="s">
        <v>41</v>
      </c>
      <c r="H505" s="60" t="s">
        <v>41</v>
      </c>
      <c r="I505">
        <f>--ISNUMBER(IFERROR(SEARCH(Anketa!$E$3,'SDF biotopi'!$A505,1),""))</f>
        <v>0</v>
      </c>
      <c r="J505" t="str">
        <f>IF(I505=1,COUNTIF($I$2:I505,1),"")</f>
        <v/>
      </c>
      <c r="K505" t="str">
        <f>IFERROR(INDEX($B$2:$B$2873,MATCH(ROWS($J$2:J505),$J$2:$J$2873,0)),"")</f>
        <v/>
      </c>
    </row>
    <row r="506" spans="1:11">
      <c r="A506" s="60" t="s">
        <v>184</v>
      </c>
      <c r="B506" s="60" t="s">
        <v>815</v>
      </c>
      <c r="C506" s="59">
        <v>2.34</v>
      </c>
      <c r="D506" s="60" t="s">
        <v>39</v>
      </c>
      <c r="E506" s="60" t="s">
        <v>40</v>
      </c>
      <c r="F506" s="60" t="s">
        <v>40</v>
      </c>
      <c r="G506" s="60" t="s">
        <v>41</v>
      </c>
      <c r="H506" s="60" t="s">
        <v>40</v>
      </c>
      <c r="I506">
        <f>--ISNUMBER(IFERROR(SEARCH(Anketa!$E$3,'SDF biotopi'!$A506,1),""))</f>
        <v>0</v>
      </c>
      <c r="J506" t="str">
        <f>IF(I506=1,COUNTIF($I$2:I506,1),"")</f>
        <v/>
      </c>
      <c r="K506" t="str">
        <f>IFERROR(INDEX($B$2:$B$2873,MATCH(ROWS($J$2:J506),$J$2:$J$2873,0)),"")</f>
        <v/>
      </c>
    </row>
    <row r="507" spans="1:11">
      <c r="A507" s="60" t="s">
        <v>184</v>
      </c>
      <c r="B507" s="60" t="s">
        <v>826</v>
      </c>
      <c r="C507" s="59">
        <v>269.89999999999998</v>
      </c>
      <c r="D507" s="60" t="s">
        <v>39</v>
      </c>
      <c r="E507" s="60" t="s">
        <v>210</v>
      </c>
      <c r="F507" s="60" t="s">
        <v>210</v>
      </c>
      <c r="G507" s="60" t="s">
        <v>41</v>
      </c>
      <c r="H507" s="60" t="s">
        <v>210</v>
      </c>
      <c r="I507">
        <f>--ISNUMBER(IFERROR(SEARCH(Anketa!$E$3,'SDF biotopi'!$A507,1),""))</f>
        <v>0</v>
      </c>
      <c r="J507" t="str">
        <f>IF(I507=1,COUNTIF($I$2:I507,1),"")</f>
        <v/>
      </c>
      <c r="K507" t="str">
        <f>IFERROR(INDEX($B$2:$B$2873,MATCH(ROWS($J$2:J507),$J$2:$J$2873,0)),"")</f>
        <v/>
      </c>
    </row>
    <row r="508" spans="1:11">
      <c r="A508" s="60" t="s">
        <v>184</v>
      </c>
      <c r="B508" s="60" t="s">
        <v>808</v>
      </c>
      <c r="C508" s="59">
        <v>105.49</v>
      </c>
      <c r="D508" s="60" t="s">
        <v>39</v>
      </c>
      <c r="E508" s="60" t="s">
        <v>210</v>
      </c>
      <c r="F508" s="60" t="s">
        <v>40</v>
      </c>
      <c r="G508" s="60" t="s">
        <v>210</v>
      </c>
      <c r="H508" s="60" t="s">
        <v>210</v>
      </c>
      <c r="I508">
        <f>--ISNUMBER(IFERROR(SEARCH(Anketa!$E$3,'SDF biotopi'!$A508,1),""))</f>
        <v>0</v>
      </c>
      <c r="J508" t="str">
        <f>IF(I508=1,COUNTIF($I$2:I508,1),"")</f>
        <v/>
      </c>
      <c r="K508" t="str">
        <f>IFERROR(INDEX($B$2:$B$2873,MATCH(ROWS($J$2:J508),$J$2:$J$2873,0)),"")</f>
        <v/>
      </c>
    </row>
    <row r="509" spans="1:11">
      <c r="A509" s="60" t="s">
        <v>184</v>
      </c>
      <c r="B509" s="60" t="s">
        <v>835</v>
      </c>
      <c r="C509" s="59">
        <v>4.0599999999999996</v>
      </c>
      <c r="D509" s="60" t="s">
        <v>39</v>
      </c>
      <c r="E509" s="60" t="s">
        <v>40</v>
      </c>
      <c r="F509" s="60" t="s">
        <v>40</v>
      </c>
      <c r="G509" s="60" t="s">
        <v>41</v>
      </c>
      <c r="H509" s="60" t="s">
        <v>40</v>
      </c>
      <c r="I509">
        <f>--ISNUMBER(IFERROR(SEARCH(Anketa!$E$3,'SDF biotopi'!$A509,1),""))</f>
        <v>0</v>
      </c>
      <c r="J509" t="str">
        <f>IF(I509=1,COUNTIF($I$2:I509,1),"")</f>
        <v/>
      </c>
      <c r="K509" t="str">
        <f>IFERROR(INDEX($B$2:$B$2873,MATCH(ROWS($J$2:J509),$J$2:$J$2873,0)),"")</f>
        <v/>
      </c>
    </row>
    <row r="510" spans="1:11">
      <c r="A510" s="60" t="s">
        <v>184</v>
      </c>
      <c r="B510" s="60" t="s">
        <v>814</v>
      </c>
      <c r="C510" s="59">
        <v>9.4499999999999993</v>
      </c>
      <c r="D510" s="60" t="s">
        <v>39</v>
      </c>
      <c r="E510" s="60" t="s">
        <v>41</v>
      </c>
      <c r="F510" s="60" t="s">
        <v>40</v>
      </c>
      <c r="G510" s="60" t="s">
        <v>41</v>
      </c>
      <c r="H510" s="60" t="s">
        <v>41</v>
      </c>
      <c r="I510">
        <f>--ISNUMBER(IFERROR(SEARCH(Anketa!$E$3,'SDF biotopi'!$A510,1),""))</f>
        <v>0</v>
      </c>
      <c r="J510" t="str">
        <f>IF(I510=1,COUNTIF($I$2:I510,1),"")</f>
        <v/>
      </c>
      <c r="K510" t="str">
        <f>IFERROR(INDEX($B$2:$B$2873,MATCH(ROWS($J$2:J510),$J$2:$J$2873,0)),"")</f>
        <v/>
      </c>
    </row>
    <row r="511" spans="1:11">
      <c r="A511" s="60" t="s">
        <v>184</v>
      </c>
      <c r="B511" s="60" t="s">
        <v>816</v>
      </c>
      <c r="C511" s="59">
        <v>27.97</v>
      </c>
      <c r="D511" s="60" t="s">
        <v>39</v>
      </c>
      <c r="E511" s="60" t="s">
        <v>41</v>
      </c>
      <c r="F511" s="60" t="s">
        <v>40</v>
      </c>
      <c r="G511" s="60" t="s">
        <v>41</v>
      </c>
      <c r="H511" s="60" t="s">
        <v>41</v>
      </c>
      <c r="I511">
        <f>--ISNUMBER(IFERROR(SEARCH(Anketa!$E$3,'SDF biotopi'!$A511,1),""))</f>
        <v>0</v>
      </c>
      <c r="J511" t="str">
        <f>IF(I511=1,COUNTIF($I$2:I511,1),"")</f>
        <v/>
      </c>
      <c r="K511" t="str">
        <f>IFERROR(INDEX($B$2:$B$2873,MATCH(ROWS($J$2:J511),$J$2:$J$2873,0)),"")</f>
        <v/>
      </c>
    </row>
    <row r="512" spans="1:11">
      <c r="A512" s="60" t="s">
        <v>184</v>
      </c>
      <c r="B512" s="60" t="s">
        <v>802</v>
      </c>
      <c r="C512" s="59">
        <v>20.67</v>
      </c>
      <c r="D512" s="60" t="s">
        <v>39</v>
      </c>
      <c r="E512" s="60" t="s">
        <v>210</v>
      </c>
      <c r="F512" s="60" t="s">
        <v>40</v>
      </c>
      <c r="G512" s="60" t="s">
        <v>210</v>
      </c>
      <c r="H512" s="60" t="s">
        <v>40</v>
      </c>
      <c r="I512">
        <f>--ISNUMBER(IFERROR(SEARCH(Anketa!$E$3,'SDF biotopi'!$A512,1),""))</f>
        <v>0</v>
      </c>
      <c r="J512" t="str">
        <f>IF(I512=1,COUNTIF($I$2:I512,1),"")</f>
        <v/>
      </c>
      <c r="K512" t="str">
        <f>IFERROR(INDEX($B$2:$B$2873,MATCH(ROWS($J$2:J512),$J$2:$J$2873,0)),"")</f>
        <v/>
      </c>
    </row>
    <row r="513" spans="1:11">
      <c r="A513" s="60" t="s">
        <v>184</v>
      </c>
      <c r="B513" s="60" t="s">
        <v>810</v>
      </c>
      <c r="C513" s="59">
        <v>19.72</v>
      </c>
      <c r="D513" s="60" t="s">
        <v>39</v>
      </c>
      <c r="E513" s="60" t="s">
        <v>210</v>
      </c>
      <c r="F513" s="60" t="s">
        <v>40</v>
      </c>
      <c r="G513" s="60" t="s">
        <v>210</v>
      </c>
      <c r="H513" s="60" t="s">
        <v>210</v>
      </c>
      <c r="I513">
        <f>--ISNUMBER(IFERROR(SEARCH(Anketa!$E$3,'SDF biotopi'!$A513,1),""))</f>
        <v>0</v>
      </c>
      <c r="J513" t="str">
        <f>IF(I513=1,COUNTIF($I$2:I513,1),"")</f>
        <v/>
      </c>
      <c r="K513" t="str">
        <f>IFERROR(INDEX($B$2:$B$2873,MATCH(ROWS($J$2:J513),$J$2:$J$2873,0)),"")</f>
        <v/>
      </c>
    </row>
    <row r="514" spans="1:11">
      <c r="A514" s="60" t="s">
        <v>184</v>
      </c>
      <c r="B514" s="60" t="s">
        <v>813</v>
      </c>
      <c r="C514" s="59">
        <v>8.9999999999999993E-3</v>
      </c>
      <c r="D514" s="60" t="s">
        <v>39</v>
      </c>
      <c r="E514" s="60" t="s">
        <v>40</v>
      </c>
      <c r="F514" s="60" t="s">
        <v>40</v>
      </c>
      <c r="G514" s="60" t="s">
        <v>41</v>
      </c>
      <c r="H514" s="60" t="s">
        <v>40</v>
      </c>
      <c r="I514">
        <f>--ISNUMBER(IFERROR(SEARCH(Anketa!$E$3,'SDF biotopi'!$A514,1),""))</f>
        <v>0</v>
      </c>
      <c r="J514" t="str">
        <f>IF(I514=1,COUNTIF($I$2:I514,1),"")</f>
        <v/>
      </c>
      <c r="K514" t="str">
        <f>IFERROR(INDEX($B$2:$B$2873,MATCH(ROWS($J$2:J514),$J$2:$J$2873,0)),"")</f>
        <v/>
      </c>
    </row>
    <row r="515" spans="1:11">
      <c r="A515" s="60" t="s">
        <v>186</v>
      </c>
      <c r="B515" s="60" t="s">
        <v>803</v>
      </c>
      <c r="C515" s="59">
        <v>2.09</v>
      </c>
      <c r="D515" s="60" t="s">
        <v>39</v>
      </c>
      <c r="E515" s="60" t="s">
        <v>818</v>
      </c>
      <c r="F515" s="60" t="s">
        <v>40</v>
      </c>
      <c r="G515" s="60" t="s">
        <v>818</v>
      </c>
      <c r="H515" s="60" t="s">
        <v>818</v>
      </c>
      <c r="I515">
        <f>--ISNUMBER(IFERROR(SEARCH(Anketa!$E$3,'SDF biotopi'!$A515,1),""))</f>
        <v>0</v>
      </c>
      <c r="J515" t="str">
        <f>IF(I515=1,COUNTIF($I$2:I515,1),"")</f>
        <v/>
      </c>
      <c r="K515" t="str">
        <f>IFERROR(INDEX($B$2:$B$2873,MATCH(ROWS($J$2:J515),$J$2:$J$2873,0)),"")</f>
        <v/>
      </c>
    </row>
    <row r="516" spans="1:11">
      <c r="A516" s="60" t="s">
        <v>186</v>
      </c>
      <c r="B516" s="60" t="s">
        <v>811</v>
      </c>
      <c r="C516" s="59">
        <v>17.600000000000001</v>
      </c>
      <c r="D516" s="60" t="s">
        <v>39</v>
      </c>
      <c r="E516" s="60" t="s">
        <v>818</v>
      </c>
      <c r="F516" s="60" t="s">
        <v>40</v>
      </c>
      <c r="G516" s="60" t="s">
        <v>818</v>
      </c>
      <c r="H516" s="60" t="s">
        <v>818</v>
      </c>
      <c r="I516">
        <f>--ISNUMBER(IFERROR(SEARCH(Anketa!$E$3,'SDF biotopi'!$A516,1),""))</f>
        <v>0</v>
      </c>
      <c r="J516" t="str">
        <f>IF(I516=1,COUNTIF($I$2:I516,1),"")</f>
        <v/>
      </c>
      <c r="K516" t="str">
        <f>IFERROR(INDEX($B$2:$B$2873,MATCH(ROWS($J$2:J516),$J$2:$J$2873,0)),"")</f>
        <v/>
      </c>
    </row>
    <row r="517" spans="1:11">
      <c r="A517" s="60" t="s">
        <v>186</v>
      </c>
      <c r="B517" s="60" t="s">
        <v>823</v>
      </c>
      <c r="C517" s="59">
        <v>222.85</v>
      </c>
      <c r="D517" s="60" t="s">
        <v>39</v>
      </c>
      <c r="E517" s="60" t="s">
        <v>41</v>
      </c>
      <c r="F517" s="60" t="s">
        <v>40</v>
      </c>
      <c r="G517" s="60" t="s">
        <v>41</v>
      </c>
      <c r="H517" s="60" t="s">
        <v>41</v>
      </c>
      <c r="I517">
        <f>--ISNUMBER(IFERROR(SEARCH(Anketa!$E$3,'SDF biotopi'!$A517,1),""))</f>
        <v>0</v>
      </c>
      <c r="J517" t="str">
        <f>IF(I517=1,COUNTIF($I$2:I517,1),"")</f>
        <v/>
      </c>
      <c r="K517" t="str">
        <f>IFERROR(INDEX($B$2:$B$2873,MATCH(ROWS($J$2:J517),$J$2:$J$2873,0)),"")</f>
        <v/>
      </c>
    </row>
    <row r="518" spans="1:11">
      <c r="A518" s="60" t="s">
        <v>186</v>
      </c>
      <c r="B518" s="60" t="s">
        <v>809</v>
      </c>
      <c r="C518" s="59">
        <v>6.98</v>
      </c>
      <c r="D518" s="60" t="s">
        <v>39</v>
      </c>
      <c r="E518" s="60" t="s">
        <v>818</v>
      </c>
      <c r="F518" s="60" t="s">
        <v>40</v>
      </c>
      <c r="G518" s="60" t="s">
        <v>818</v>
      </c>
      <c r="H518" s="60" t="s">
        <v>818</v>
      </c>
      <c r="I518">
        <f>--ISNUMBER(IFERROR(SEARCH(Anketa!$E$3,'SDF biotopi'!$A518,1),""))</f>
        <v>0</v>
      </c>
      <c r="J518" t="str">
        <f>IF(I518=1,COUNTIF($I$2:I518,1),"")</f>
        <v/>
      </c>
      <c r="K518" t="str">
        <f>IFERROR(INDEX($B$2:$B$2873,MATCH(ROWS($J$2:J518),$J$2:$J$2873,0)),"")</f>
        <v/>
      </c>
    </row>
    <row r="519" spans="1:11">
      <c r="A519" s="60" t="s">
        <v>186</v>
      </c>
      <c r="B519" s="60" t="s">
        <v>835</v>
      </c>
      <c r="C519" s="59">
        <v>11.84</v>
      </c>
      <c r="D519" s="60" t="s">
        <v>39</v>
      </c>
      <c r="E519" s="60" t="s">
        <v>818</v>
      </c>
      <c r="F519" s="60" t="s">
        <v>40</v>
      </c>
      <c r="G519" s="60" t="s">
        <v>818</v>
      </c>
      <c r="H519" s="60" t="s">
        <v>818</v>
      </c>
      <c r="I519">
        <f>--ISNUMBER(IFERROR(SEARCH(Anketa!$E$3,'SDF biotopi'!$A519,1),""))</f>
        <v>0</v>
      </c>
      <c r="J519" t="str">
        <f>IF(I519=1,COUNTIF($I$2:I519,1),"")</f>
        <v/>
      </c>
      <c r="K519" t="str">
        <f>IFERROR(INDEX($B$2:$B$2873,MATCH(ROWS($J$2:J519),$J$2:$J$2873,0)),"")</f>
        <v/>
      </c>
    </row>
    <row r="520" spans="1:11">
      <c r="A520" s="60" t="s">
        <v>188</v>
      </c>
      <c r="B520" s="60" t="s">
        <v>821</v>
      </c>
      <c r="C520" s="59">
        <v>121.94</v>
      </c>
      <c r="D520" s="60" t="s">
        <v>39</v>
      </c>
      <c r="E520" s="60" t="s">
        <v>818</v>
      </c>
      <c r="F520" s="60" t="s">
        <v>41</v>
      </c>
      <c r="G520" s="60" t="s">
        <v>818</v>
      </c>
      <c r="H520" s="60" t="s">
        <v>818</v>
      </c>
      <c r="I520">
        <f>--ISNUMBER(IFERROR(SEARCH(Anketa!$E$3,'SDF biotopi'!$A520,1),""))</f>
        <v>0</v>
      </c>
      <c r="J520" t="str">
        <f>IF(I520=1,COUNTIF($I$2:I520,1),"")</f>
        <v/>
      </c>
      <c r="K520" t="str">
        <f>IFERROR(INDEX($B$2:$B$2873,MATCH(ROWS($J$2:J520),$J$2:$J$2873,0)),"")</f>
        <v/>
      </c>
    </row>
    <row r="521" spans="1:11">
      <c r="A521" s="60" t="s">
        <v>188</v>
      </c>
      <c r="B521" s="60" t="s">
        <v>817</v>
      </c>
      <c r="C521" s="59">
        <v>65.34</v>
      </c>
      <c r="D521" s="60" t="s">
        <v>39</v>
      </c>
      <c r="E521" s="60" t="s">
        <v>210</v>
      </c>
      <c r="F521" s="60" t="s">
        <v>40</v>
      </c>
      <c r="G521" s="60" t="s">
        <v>41</v>
      </c>
      <c r="H521" s="60" t="s">
        <v>210</v>
      </c>
      <c r="I521">
        <f>--ISNUMBER(IFERROR(SEARCH(Anketa!$E$3,'SDF biotopi'!$A521,1),""))</f>
        <v>0</v>
      </c>
      <c r="J521" t="str">
        <f>IF(I521=1,COUNTIF($I$2:I521,1),"")</f>
        <v/>
      </c>
      <c r="K521" t="str">
        <f>IFERROR(INDEX($B$2:$B$2873,MATCH(ROWS($J$2:J521),$J$2:$J$2873,0)),"")</f>
        <v/>
      </c>
    </row>
    <row r="522" spans="1:11">
      <c r="A522" s="60" t="s">
        <v>188</v>
      </c>
      <c r="B522" s="60" t="s">
        <v>815</v>
      </c>
      <c r="C522" s="59">
        <v>6.13</v>
      </c>
      <c r="D522" s="60" t="s">
        <v>39</v>
      </c>
      <c r="E522" s="60" t="s">
        <v>818</v>
      </c>
      <c r="F522" s="60" t="s">
        <v>40</v>
      </c>
      <c r="G522" s="60" t="s">
        <v>818</v>
      </c>
      <c r="H522" s="60" t="s">
        <v>818</v>
      </c>
      <c r="I522">
        <f>--ISNUMBER(IFERROR(SEARCH(Anketa!$E$3,'SDF biotopi'!$A522,1),""))</f>
        <v>0</v>
      </c>
      <c r="J522" t="str">
        <f>IF(I522=1,COUNTIF($I$2:I522,1),"")</f>
        <v/>
      </c>
      <c r="K522" t="str">
        <f>IFERROR(INDEX($B$2:$B$2873,MATCH(ROWS($J$2:J522),$J$2:$J$2873,0)),"")</f>
        <v/>
      </c>
    </row>
    <row r="523" spans="1:11">
      <c r="A523" s="60" t="s">
        <v>188</v>
      </c>
      <c r="B523" s="60" t="s">
        <v>825</v>
      </c>
      <c r="C523" s="59">
        <v>219.98</v>
      </c>
      <c r="D523" s="60" t="s">
        <v>39</v>
      </c>
      <c r="E523" s="60" t="s">
        <v>40</v>
      </c>
      <c r="F523" s="60" t="s">
        <v>41</v>
      </c>
      <c r="G523" s="60" t="s">
        <v>41</v>
      </c>
      <c r="H523" s="60" t="s">
        <v>41</v>
      </c>
      <c r="I523">
        <f>--ISNUMBER(IFERROR(SEARCH(Anketa!$E$3,'SDF biotopi'!$A523,1),""))</f>
        <v>0</v>
      </c>
      <c r="J523" t="str">
        <f>IF(I523=1,COUNTIF($I$2:I523,1),"")</f>
        <v/>
      </c>
      <c r="K523" t="str">
        <f>IFERROR(INDEX($B$2:$B$2873,MATCH(ROWS($J$2:J523),$J$2:$J$2873,0)),"")</f>
        <v/>
      </c>
    </row>
    <row r="524" spans="1:11">
      <c r="A524" s="60" t="s">
        <v>190</v>
      </c>
      <c r="B524" s="60" t="s">
        <v>851</v>
      </c>
      <c r="C524" s="59">
        <v>7.5</v>
      </c>
      <c r="D524" s="60" t="s">
        <v>39</v>
      </c>
      <c r="E524" s="60" t="s">
        <v>41</v>
      </c>
      <c r="F524" s="60" t="s">
        <v>40</v>
      </c>
      <c r="G524" s="60" t="s">
        <v>41</v>
      </c>
      <c r="H524" s="60" t="s">
        <v>210</v>
      </c>
      <c r="I524">
        <f>--ISNUMBER(IFERROR(SEARCH(Anketa!$E$3,'SDF biotopi'!$A524,1),""))</f>
        <v>0</v>
      </c>
      <c r="J524" t="str">
        <f>IF(I524=1,COUNTIF($I$2:I524,1),"")</f>
        <v/>
      </c>
      <c r="K524" t="str">
        <f>IFERROR(INDEX($B$2:$B$2873,MATCH(ROWS($J$2:J524),$J$2:$J$2873,0)),"")</f>
        <v/>
      </c>
    </row>
    <row r="525" spans="1:11">
      <c r="A525" s="60" t="s">
        <v>190</v>
      </c>
      <c r="B525" s="60" t="s">
        <v>852</v>
      </c>
      <c r="C525" s="59">
        <v>8.6</v>
      </c>
      <c r="D525" s="60" t="s">
        <v>39</v>
      </c>
      <c r="E525" s="60" t="s">
        <v>40</v>
      </c>
      <c r="F525" s="60" t="s">
        <v>41</v>
      </c>
      <c r="G525" s="60" t="s">
        <v>41</v>
      </c>
      <c r="H525" s="60" t="s">
        <v>41</v>
      </c>
      <c r="I525">
        <f>--ISNUMBER(IFERROR(SEARCH(Anketa!$E$3,'SDF biotopi'!$A525,1),""))</f>
        <v>0</v>
      </c>
      <c r="J525" t="str">
        <f>IF(I525=1,COUNTIF($I$2:I525,1),"")</f>
        <v/>
      </c>
      <c r="K525" t="str">
        <f>IFERROR(INDEX($B$2:$B$2873,MATCH(ROWS($J$2:J525),$J$2:$J$2873,0)),"")</f>
        <v/>
      </c>
    </row>
    <row r="526" spans="1:11">
      <c r="A526" s="60" t="s">
        <v>190</v>
      </c>
      <c r="B526" s="60" t="s">
        <v>849</v>
      </c>
      <c r="C526" s="59">
        <v>0</v>
      </c>
      <c r="D526" s="60" t="s">
        <v>838</v>
      </c>
      <c r="E526" s="60" t="s">
        <v>40</v>
      </c>
      <c r="F526" s="60" t="s">
        <v>210</v>
      </c>
      <c r="G526" s="60" t="s">
        <v>41</v>
      </c>
      <c r="H526" s="60" t="s">
        <v>41</v>
      </c>
      <c r="I526">
        <f>--ISNUMBER(IFERROR(SEARCH(Anketa!$E$3,'SDF biotopi'!$A526,1),""))</f>
        <v>0</v>
      </c>
      <c r="J526" t="str">
        <f>IF(I526=1,COUNTIF($I$2:I526,1),"")</f>
        <v/>
      </c>
      <c r="K526" t="str">
        <f>IFERROR(INDEX($B$2:$B$2873,MATCH(ROWS($J$2:J526),$J$2:$J$2873,0)),"")</f>
        <v/>
      </c>
    </row>
    <row r="527" spans="1:11">
      <c r="A527" s="60" t="s">
        <v>190</v>
      </c>
      <c r="B527" s="60" t="s">
        <v>807</v>
      </c>
      <c r="C527" s="59">
        <v>1.9</v>
      </c>
      <c r="D527" s="60" t="s">
        <v>39</v>
      </c>
      <c r="E527" s="60" t="s">
        <v>41</v>
      </c>
      <c r="F527" s="60" t="s">
        <v>40</v>
      </c>
      <c r="G527" s="60" t="s">
        <v>41</v>
      </c>
      <c r="H527" s="60" t="s">
        <v>41</v>
      </c>
      <c r="I527">
        <f>--ISNUMBER(IFERROR(SEARCH(Anketa!$E$3,'SDF biotopi'!$A527,1),""))</f>
        <v>0</v>
      </c>
      <c r="J527" t="str">
        <f>IF(I527=1,COUNTIF($I$2:I527,1),"")</f>
        <v/>
      </c>
      <c r="K527" t="str">
        <f>IFERROR(INDEX($B$2:$B$2873,MATCH(ROWS($J$2:J527),$J$2:$J$2873,0)),"")</f>
        <v/>
      </c>
    </row>
    <row r="528" spans="1:11">
      <c r="A528" s="60" t="s">
        <v>190</v>
      </c>
      <c r="B528" s="60" t="s">
        <v>802</v>
      </c>
      <c r="C528" s="59">
        <v>0</v>
      </c>
      <c r="D528" s="60" t="s">
        <v>39</v>
      </c>
      <c r="E528" s="60" t="s">
        <v>210</v>
      </c>
      <c r="F528" s="60" t="s">
        <v>40</v>
      </c>
      <c r="G528" s="60" t="s">
        <v>41</v>
      </c>
      <c r="H528" s="60" t="s">
        <v>210</v>
      </c>
      <c r="I528">
        <f>--ISNUMBER(IFERROR(SEARCH(Anketa!$E$3,'SDF biotopi'!$A528,1),""))</f>
        <v>0</v>
      </c>
      <c r="J528" t="str">
        <f>IF(I528=1,COUNTIF($I$2:I528,1),"")</f>
        <v/>
      </c>
      <c r="K528" t="str">
        <f>IFERROR(INDEX($B$2:$B$2873,MATCH(ROWS($J$2:J528),$J$2:$J$2873,0)),"")</f>
        <v/>
      </c>
    </row>
    <row r="529" spans="1:11">
      <c r="A529" s="60" t="s">
        <v>190</v>
      </c>
      <c r="B529" s="60" t="s">
        <v>848</v>
      </c>
      <c r="C529" s="59">
        <v>11</v>
      </c>
      <c r="D529" s="60" t="s">
        <v>39</v>
      </c>
      <c r="E529" s="60" t="s">
        <v>41</v>
      </c>
      <c r="F529" s="60" t="s">
        <v>40</v>
      </c>
      <c r="G529" s="60" t="s">
        <v>41</v>
      </c>
      <c r="H529" s="60" t="s">
        <v>210</v>
      </c>
      <c r="I529">
        <f>--ISNUMBER(IFERROR(SEARCH(Anketa!$E$3,'SDF biotopi'!$A529,1),""))</f>
        <v>0</v>
      </c>
      <c r="J529" t="str">
        <f>IF(I529=1,COUNTIF($I$2:I529,1),"")</f>
        <v/>
      </c>
      <c r="K529" t="str">
        <f>IFERROR(INDEX($B$2:$B$2873,MATCH(ROWS($J$2:J529),$J$2:$J$2873,0)),"")</f>
        <v/>
      </c>
    </row>
    <row r="530" spans="1:11">
      <c r="A530" s="60" t="s">
        <v>190</v>
      </c>
      <c r="B530" s="60" t="s">
        <v>854</v>
      </c>
      <c r="C530" s="59">
        <v>5.8</v>
      </c>
      <c r="D530" s="60" t="s">
        <v>39</v>
      </c>
      <c r="E530" s="60" t="s">
        <v>41</v>
      </c>
      <c r="F530" s="60" t="s">
        <v>40</v>
      </c>
      <c r="G530" s="60" t="s">
        <v>41</v>
      </c>
      <c r="H530" s="60" t="s">
        <v>41</v>
      </c>
      <c r="I530">
        <f>--ISNUMBER(IFERROR(SEARCH(Anketa!$E$3,'SDF biotopi'!$A530,1),""))</f>
        <v>0</v>
      </c>
      <c r="J530" t="str">
        <f>IF(I530=1,COUNTIF($I$2:I530,1),"")</f>
        <v/>
      </c>
      <c r="K530" t="str">
        <f>IFERROR(INDEX($B$2:$B$2873,MATCH(ROWS($J$2:J530),$J$2:$J$2873,0)),"")</f>
        <v/>
      </c>
    </row>
    <row r="531" spans="1:11">
      <c r="A531" s="60" t="s">
        <v>190</v>
      </c>
      <c r="B531" s="60" t="s">
        <v>853</v>
      </c>
      <c r="C531" s="59">
        <v>112.4</v>
      </c>
      <c r="D531" s="60" t="s">
        <v>39</v>
      </c>
      <c r="E531" s="60" t="s">
        <v>210</v>
      </c>
      <c r="F531" s="60" t="s">
        <v>40</v>
      </c>
      <c r="G531" s="60" t="s">
        <v>41</v>
      </c>
      <c r="H531" s="60" t="s">
        <v>41</v>
      </c>
      <c r="I531">
        <f>--ISNUMBER(IFERROR(SEARCH(Anketa!$E$3,'SDF biotopi'!$A531,1),""))</f>
        <v>0</v>
      </c>
      <c r="J531" t="str">
        <f>IF(I531=1,COUNTIF($I$2:I531,1),"")</f>
        <v/>
      </c>
      <c r="K531" t="str">
        <f>IFERROR(INDEX($B$2:$B$2873,MATCH(ROWS($J$2:J531),$J$2:$J$2873,0)),"")</f>
        <v/>
      </c>
    </row>
    <row r="532" spans="1:11">
      <c r="A532" s="60" t="s">
        <v>192</v>
      </c>
      <c r="B532" s="60" t="s">
        <v>811</v>
      </c>
      <c r="C532" s="59">
        <v>122.15</v>
      </c>
      <c r="D532" s="60" t="s">
        <v>39</v>
      </c>
      <c r="E532" s="60" t="s">
        <v>818</v>
      </c>
      <c r="F532" s="60" t="s">
        <v>40</v>
      </c>
      <c r="G532" s="60" t="s">
        <v>818</v>
      </c>
      <c r="H532" s="60" t="s">
        <v>818</v>
      </c>
      <c r="I532">
        <f>--ISNUMBER(IFERROR(SEARCH(Anketa!$E$3,'SDF biotopi'!$A532,1),""))</f>
        <v>0</v>
      </c>
      <c r="J532" t="str">
        <f>IF(I532=1,COUNTIF($I$2:I532,1),"")</f>
        <v/>
      </c>
      <c r="K532" t="str">
        <f>IFERROR(INDEX($B$2:$B$2873,MATCH(ROWS($J$2:J532),$J$2:$J$2873,0)),"")</f>
        <v/>
      </c>
    </row>
    <row r="533" spans="1:11">
      <c r="A533" s="60" t="s">
        <v>192</v>
      </c>
      <c r="B533" s="60" t="s">
        <v>802</v>
      </c>
      <c r="C533" s="59">
        <v>160.44</v>
      </c>
      <c r="D533" s="60" t="s">
        <v>39</v>
      </c>
      <c r="E533" s="60" t="s">
        <v>41</v>
      </c>
      <c r="F533" s="60" t="s">
        <v>40</v>
      </c>
      <c r="G533" s="60" t="s">
        <v>210</v>
      </c>
      <c r="H533" s="60" t="s">
        <v>41</v>
      </c>
      <c r="I533">
        <f>--ISNUMBER(IFERROR(SEARCH(Anketa!$E$3,'SDF biotopi'!$A533,1),""))</f>
        <v>0</v>
      </c>
      <c r="J533" t="str">
        <f>IF(I533=1,COUNTIF($I$2:I533,1),"")</f>
        <v/>
      </c>
      <c r="K533" t="str">
        <f>IFERROR(INDEX($B$2:$B$2873,MATCH(ROWS($J$2:J533),$J$2:$J$2873,0)),"")</f>
        <v/>
      </c>
    </row>
    <row r="534" spans="1:11">
      <c r="A534" s="60" t="s">
        <v>192</v>
      </c>
      <c r="B534" s="60" t="s">
        <v>835</v>
      </c>
      <c r="C534" s="59">
        <v>203.59</v>
      </c>
      <c r="D534" s="60" t="s">
        <v>39</v>
      </c>
      <c r="E534" s="60" t="s">
        <v>40</v>
      </c>
      <c r="F534" s="60" t="s">
        <v>40</v>
      </c>
      <c r="G534" s="60" t="s">
        <v>41</v>
      </c>
      <c r="H534" s="60" t="s">
        <v>40</v>
      </c>
      <c r="I534">
        <f>--ISNUMBER(IFERROR(SEARCH(Anketa!$E$3,'SDF biotopi'!$A534,1),""))</f>
        <v>0</v>
      </c>
      <c r="J534" t="str">
        <f>IF(I534=1,COUNTIF($I$2:I534,1),"")</f>
        <v/>
      </c>
      <c r="K534" t="str">
        <f>IFERROR(INDEX($B$2:$B$2873,MATCH(ROWS($J$2:J534),$J$2:$J$2873,0)),"")</f>
        <v/>
      </c>
    </row>
    <row r="535" spans="1:11">
      <c r="A535" s="60" t="s">
        <v>192</v>
      </c>
      <c r="B535" s="60" t="s">
        <v>841</v>
      </c>
      <c r="C535" s="59">
        <v>0.12</v>
      </c>
      <c r="D535" s="60" t="s">
        <v>39</v>
      </c>
      <c r="E535" s="60" t="s">
        <v>818</v>
      </c>
      <c r="F535" s="60" t="s">
        <v>40</v>
      </c>
      <c r="G535" s="60" t="s">
        <v>818</v>
      </c>
      <c r="H535" s="60" t="s">
        <v>818</v>
      </c>
      <c r="I535">
        <f>--ISNUMBER(IFERROR(SEARCH(Anketa!$E$3,'SDF biotopi'!$A535,1),""))</f>
        <v>0</v>
      </c>
      <c r="J535" t="str">
        <f>IF(I535=1,COUNTIF($I$2:I535,1),"")</f>
        <v/>
      </c>
      <c r="K535" t="str">
        <f>IFERROR(INDEX($B$2:$B$2873,MATCH(ROWS($J$2:J535),$J$2:$J$2873,0)),"")</f>
        <v/>
      </c>
    </row>
    <row r="536" spans="1:11">
      <c r="A536" s="60" t="s">
        <v>192</v>
      </c>
      <c r="B536" s="60" t="s">
        <v>807</v>
      </c>
      <c r="C536" s="59">
        <v>142.65</v>
      </c>
      <c r="D536" s="60" t="s">
        <v>39</v>
      </c>
      <c r="E536" s="60" t="s">
        <v>40</v>
      </c>
      <c r="F536" s="60" t="s">
        <v>40</v>
      </c>
      <c r="G536" s="60" t="s">
        <v>41</v>
      </c>
      <c r="H536" s="60" t="s">
        <v>40</v>
      </c>
      <c r="I536">
        <f>--ISNUMBER(IFERROR(SEARCH(Anketa!$E$3,'SDF biotopi'!$A536,1),""))</f>
        <v>0</v>
      </c>
      <c r="J536" t="str">
        <f>IF(I536=1,COUNTIF($I$2:I536,1),"")</f>
        <v/>
      </c>
      <c r="K536" t="str">
        <f>IFERROR(INDEX($B$2:$B$2873,MATCH(ROWS($J$2:J536),$J$2:$J$2873,0)),"")</f>
        <v/>
      </c>
    </row>
    <row r="537" spans="1:11">
      <c r="A537" s="60" t="s">
        <v>192</v>
      </c>
      <c r="B537" s="60" t="s">
        <v>859</v>
      </c>
      <c r="C537" s="59">
        <v>13.94</v>
      </c>
      <c r="D537" s="60" t="s">
        <v>39</v>
      </c>
      <c r="E537" s="60" t="s">
        <v>818</v>
      </c>
      <c r="F537" s="60" t="s">
        <v>40</v>
      </c>
      <c r="G537" s="60" t="s">
        <v>818</v>
      </c>
      <c r="H537" s="60" t="s">
        <v>818</v>
      </c>
      <c r="I537">
        <f>--ISNUMBER(IFERROR(SEARCH(Anketa!$E$3,'SDF biotopi'!$A537,1),""))</f>
        <v>0</v>
      </c>
      <c r="J537" t="str">
        <f>IF(I537=1,COUNTIF($I$2:I537,1),"")</f>
        <v/>
      </c>
      <c r="K537" t="str">
        <f>IFERROR(INDEX($B$2:$B$2873,MATCH(ROWS($J$2:J537),$J$2:$J$2873,0)),"")</f>
        <v/>
      </c>
    </row>
    <row r="538" spans="1:11">
      <c r="A538" s="60" t="s">
        <v>192</v>
      </c>
      <c r="B538" s="60" t="s">
        <v>815</v>
      </c>
      <c r="C538" s="59">
        <v>362.32</v>
      </c>
      <c r="D538" s="60" t="s">
        <v>39</v>
      </c>
      <c r="E538" s="60" t="s">
        <v>40</v>
      </c>
      <c r="F538" s="60" t="s">
        <v>40</v>
      </c>
      <c r="G538" s="60" t="s">
        <v>41</v>
      </c>
      <c r="H538" s="60" t="s">
        <v>40</v>
      </c>
      <c r="I538">
        <f>--ISNUMBER(IFERROR(SEARCH(Anketa!$E$3,'SDF biotopi'!$A538,1),""))</f>
        <v>0</v>
      </c>
      <c r="J538" t="str">
        <f>IF(I538=1,COUNTIF($I$2:I538,1),"")</f>
        <v/>
      </c>
      <c r="K538" t="str">
        <f>IFERROR(INDEX($B$2:$B$2873,MATCH(ROWS($J$2:J538),$J$2:$J$2873,0)),"")</f>
        <v/>
      </c>
    </row>
    <row r="539" spans="1:11">
      <c r="A539" s="60" t="s">
        <v>192</v>
      </c>
      <c r="B539" s="60" t="s">
        <v>814</v>
      </c>
      <c r="C539" s="59">
        <v>74.510000000000005</v>
      </c>
      <c r="D539" s="60" t="s">
        <v>39</v>
      </c>
      <c r="E539" s="60" t="s">
        <v>818</v>
      </c>
      <c r="F539" s="60" t="s">
        <v>40</v>
      </c>
      <c r="G539" s="60" t="s">
        <v>818</v>
      </c>
      <c r="H539" s="60" t="s">
        <v>818</v>
      </c>
      <c r="I539">
        <f>--ISNUMBER(IFERROR(SEARCH(Anketa!$E$3,'SDF biotopi'!$A539,1),""))</f>
        <v>0</v>
      </c>
      <c r="J539" t="str">
        <f>IF(I539=1,COUNTIF($I$2:I539,1),"")</f>
        <v/>
      </c>
      <c r="K539" t="str">
        <f>IFERROR(INDEX($B$2:$B$2873,MATCH(ROWS($J$2:J539),$J$2:$J$2873,0)),"")</f>
        <v/>
      </c>
    </row>
    <row r="540" spans="1:11">
      <c r="A540" s="60" t="s">
        <v>192</v>
      </c>
      <c r="B540" s="60" t="s">
        <v>809</v>
      </c>
      <c r="C540" s="59">
        <v>43.51</v>
      </c>
      <c r="D540" s="60" t="s">
        <v>39</v>
      </c>
      <c r="E540" s="60" t="s">
        <v>41</v>
      </c>
      <c r="F540" s="60" t="s">
        <v>40</v>
      </c>
      <c r="G540" s="60" t="s">
        <v>210</v>
      </c>
      <c r="H540" s="60" t="s">
        <v>41</v>
      </c>
      <c r="I540">
        <f>--ISNUMBER(IFERROR(SEARCH(Anketa!$E$3,'SDF biotopi'!$A540,1),""))</f>
        <v>0</v>
      </c>
      <c r="J540" t="str">
        <f>IF(I540=1,COUNTIF($I$2:I540,1),"")</f>
        <v/>
      </c>
      <c r="K540" t="str">
        <f>IFERROR(INDEX($B$2:$B$2873,MATCH(ROWS($J$2:J540),$J$2:$J$2873,0)),"")</f>
        <v/>
      </c>
    </row>
    <row r="541" spans="1:11">
      <c r="A541" s="60" t="s">
        <v>192</v>
      </c>
      <c r="B541" s="60" t="s">
        <v>816</v>
      </c>
      <c r="C541" s="59">
        <v>286.27999999999997</v>
      </c>
      <c r="D541" s="60" t="s">
        <v>39</v>
      </c>
      <c r="E541" s="60" t="s">
        <v>818</v>
      </c>
      <c r="F541" s="60" t="s">
        <v>41</v>
      </c>
      <c r="G541" s="60" t="s">
        <v>818</v>
      </c>
      <c r="H541" s="60" t="s">
        <v>818</v>
      </c>
      <c r="I541">
        <f>--ISNUMBER(IFERROR(SEARCH(Anketa!$E$3,'SDF biotopi'!$A541,1),""))</f>
        <v>0</v>
      </c>
      <c r="J541" t="str">
        <f>IF(I541=1,COUNTIF($I$2:I541,1),"")</f>
        <v/>
      </c>
      <c r="K541" t="str">
        <f>IFERROR(INDEX($B$2:$B$2873,MATCH(ROWS($J$2:J541),$J$2:$J$2873,0)),"")</f>
        <v/>
      </c>
    </row>
    <row r="542" spans="1:11">
      <c r="A542" s="60" t="s">
        <v>192</v>
      </c>
      <c r="B542" s="60" t="s">
        <v>836</v>
      </c>
      <c r="C542" s="59">
        <v>56.5</v>
      </c>
      <c r="D542" s="60" t="s">
        <v>39</v>
      </c>
      <c r="E542" s="60" t="s">
        <v>818</v>
      </c>
      <c r="F542" s="60" t="s">
        <v>40</v>
      </c>
      <c r="G542" s="60" t="s">
        <v>818</v>
      </c>
      <c r="H542" s="60" t="s">
        <v>818</v>
      </c>
      <c r="I542">
        <f>--ISNUMBER(IFERROR(SEARCH(Anketa!$E$3,'SDF biotopi'!$A542,1),""))</f>
        <v>0</v>
      </c>
      <c r="J542" t="str">
        <f>IF(I542=1,COUNTIF($I$2:I542,1),"")</f>
        <v/>
      </c>
      <c r="K542" t="str">
        <f>IFERROR(INDEX($B$2:$B$2873,MATCH(ROWS($J$2:J542),$J$2:$J$2873,0)),"")</f>
        <v/>
      </c>
    </row>
    <row r="543" spans="1:11">
      <c r="A543" s="60" t="s">
        <v>192</v>
      </c>
      <c r="B543" s="60" t="s">
        <v>803</v>
      </c>
      <c r="C543" s="59">
        <v>38.93</v>
      </c>
      <c r="D543" s="60" t="s">
        <v>39</v>
      </c>
      <c r="E543" s="60" t="s">
        <v>41</v>
      </c>
      <c r="F543" s="60" t="s">
        <v>40</v>
      </c>
      <c r="G543" s="60" t="s">
        <v>210</v>
      </c>
      <c r="H543" s="60" t="s">
        <v>41</v>
      </c>
      <c r="I543">
        <f>--ISNUMBER(IFERROR(SEARCH(Anketa!$E$3,'SDF biotopi'!$A543,1),""))</f>
        <v>0</v>
      </c>
      <c r="J543" t="str">
        <f>IF(I543=1,COUNTIF($I$2:I543,1),"")</f>
        <v/>
      </c>
      <c r="K543" t="str">
        <f>IFERROR(INDEX($B$2:$B$2873,MATCH(ROWS($J$2:J543),$J$2:$J$2873,0)),"")</f>
        <v/>
      </c>
    </row>
    <row r="544" spans="1:11">
      <c r="A544" s="60" t="s">
        <v>192</v>
      </c>
      <c r="B544" s="60" t="s">
        <v>827</v>
      </c>
      <c r="C544" s="59">
        <v>15.65</v>
      </c>
      <c r="D544" s="60" t="s">
        <v>39</v>
      </c>
      <c r="E544" s="60" t="s">
        <v>818</v>
      </c>
      <c r="F544" s="60" t="s">
        <v>40</v>
      </c>
      <c r="G544" s="60" t="s">
        <v>818</v>
      </c>
      <c r="H544" s="60" t="s">
        <v>818</v>
      </c>
      <c r="I544">
        <f>--ISNUMBER(IFERROR(SEARCH(Anketa!$E$3,'SDF biotopi'!$A544,1),""))</f>
        <v>0</v>
      </c>
      <c r="J544" t="str">
        <f>IF(I544=1,COUNTIF($I$2:I544,1),"")</f>
        <v/>
      </c>
      <c r="K544" t="str">
        <f>IFERROR(INDEX($B$2:$B$2873,MATCH(ROWS($J$2:J544),$J$2:$J$2873,0)),"")</f>
        <v/>
      </c>
    </row>
    <row r="545" spans="1:11">
      <c r="A545" s="60" t="s">
        <v>192</v>
      </c>
      <c r="B545" s="60" t="s">
        <v>808</v>
      </c>
      <c r="C545" s="59">
        <v>142.65</v>
      </c>
      <c r="D545" s="60" t="s">
        <v>39</v>
      </c>
      <c r="E545" s="60" t="s">
        <v>41</v>
      </c>
      <c r="F545" s="60" t="s">
        <v>40</v>
      </c>
      <c r="G545" s="60" t="s">
        <v>210</v>
      </c>
      <c r="H545" s="60" t="s">
        <v>41</v>
      </c>
      <c r="I545">
        <f>--ISNUMBER(IFERROR(SEARCH(Anketa!$E$3,'SDF biotopi'!$A545,1),""))</f>
        <v>0</v>
      </c>
      <c r="J545" t="str">
        <f>IF(I545=1,COUNTIF($I$2:I545,1),"")</f>
        <v/>
      </c>
      <c r="K545" t="str">
        <f>IFERROR(INDEX($B$2:$B$2873,MATCH(ROWS($J$2:J545),$J$2:$J$2873,0)),"")</f>
        <v/>
      </c>
    </row>
    <row r="546" spans="1:11">
      <c r="A546" s="60" t="s">
        <v>192</v>
      </c>
      <c r="B546" s="60" t="s">
        <v>826</v>
      </c>
      <c r="C546" s="59">
        <v>31.1</v>
      </c>
      <c r="D546" s="60" t="s">
        <v>39</v>
      </c>
      <c r="E546" s="60" t="s">
        <v>41</v>
      </c>
      <c r="F546" s="60" t="s">
        <v>41</v>
      </c>
      <c r="G546" s="60" t="s">
        <v>41</v>
      </c>
      <c r="H546" s="60" t="s">
        <v>41</v>
      </c>
      <c r="I546">
        <f>--ISNUMBER(IFERROR(SEARCH(Anketa!$E$3,'SDF biotopi'!$A546,1),""))</f>
        <v>0</v>
      </c>
      <c r="J546" t="str">
        <f>IF(I546=1,COUNTIF($I$2:I546,1),"")</f>
        <v/>
      </c>
      <c r="K546" t="str">
        <f>IFERROR(INDEX($B$2:$B$2873,MATCH(ROWS($J$2:J546),$J$2:$J$2873,0)),"")</f>
        <v/>
      </c>
    </row>
    <row r="547" spans="1:11">
      <c r="A547" s="60" t="s">
        <v>192</v>
      </c>
      <c r="B547" s="60" t="s">
        <v>805</v>
      </c>
      <c r="C547" s="59">
        <v>4.22</v>
      </c>
      <c r="D547" s="60" t="s">
        <v>39</v>
      </c>
      <c r="E547" s="60" t="s">
        <v>818</v>
      </c>
      <c r="F547" s="60" t="s">
        <v>40</v>
      </c>
      <c r="G547" s="60" t="s">
        <v>818</v>
      </c>
      <c r="H547" s="60" t="s">
        <v>818</v>
      </c>
      <c r="I547">
        <f>--ISNUMBER(IFERROR(SEARCH(Anketa!$E$3,'SDF biotopi'!$A547,1),""))</f>
        <v>0</v>
      </c>
      <c r="J547" t="str">
        <f>IF(I547=1,COUNTIF($I$2:I547,1),"")</f>
        <v/>
      </c>
      <c r="K547" t="str">
        <f>IFERROR(INDEX($B$2:$B$2873,MATCH(ROWS($J$2:J547),$J$2:$J$2873,0)),"")</f>
        <v/>
      </c>
    </row>
    <row r="548" spans="1:11">
      <c r="A548" s="60" t="s">
        <v>192</v>
      </c>
      <c r="B548" s="60" t="s">
        <v>812</v>
      </c>
      <c r="C548" s="59">
        <v>45.12</v>
      </c>
      <c r="D548" s="60" t="s">
        <v>39</v>
      </c>
      <c r="E548" s="60" t="s">
        <v>40</v>
      </c>
      <c r="F548" s="60" t="s">
        <v>41</v>
      </c>
      <c r="G548" s="60" t="s">
        <v>210</v>
      </c>
      <c r="H548" s="60" t="s">
        <v>41</v>
      </c>
      <c r="I548">
        <f>--ISNUMBER(IFERROR(SEARCH(Anketa!$E$3,'SDF biotopi'!$A548,1),""))</f>
        <v>0</v>
      </c>
      <c r="J548" t="str">
        <f>IF(I548=1,COUNTIF($I$2:I548,1),"")</f>
        <v/>
      </c>
      <c r="K548" t="str">
        <f>IFERROR(INDEX($B$2:$B$2873,MATCH(ROWS($J$2:J548),$J$2:$J$2873,0)),"")</f>
        <v/>
      </c>
    </row>
    <row r="549" spans="1:11">
      <c r="A549" s="60" t="s">
        <v>192</v>
      </c>
      <c r="B549" s="60" t="s">
        <v>822</v>
      </c>
      <c r="C549" s="59">
        <v>4.57</v>
      </c>
      <c r="D549" s="60" t="s">
        <v>39</v>
      </c>
      <c r="E549" s="60" t="s">
        <v>818</v>
      </c>
      <c r="F549" s="60" t="s">
        <v>40</v>
      </c>
      <c r="G549" s="60" t="s">
        <v>818</v>
      </c>
      <c r="H549" s="60" t="s">
        <v>818</v>
      </c>
      <c r="I549">
        <f>--ISNUMBER(IFERROR(SEARCH(Anketa!$E$3,'SDF biotopi'!$A549,1),""))</f>
        <v>0</v>
      </c>
      <c r="J549" t="str">
        <f>IF(I549=1,COUNTIF($I$2:I549,1),"")</f>
        <v/>
      </c>
      <c r="K549" t="str">
        <f>IFERROR(INDEX($B$2:$B$2873,MATCH(ROWS($J$2:J549),$J$2:$J$2873,0)),"")</f>
        <v/>
      </c>
    </row>
    <row r="550" spans="1:11">
      <c r="A550" s="60" t="s">
        <v>192</v>
      </c>
      <c r="B550" s="60" t="s">
        <v>813</v>
      </c>
      <c r="C550" s="59">
        <v>0.68</v>
      </c>
      <c r="D550" s="60" t="s">
        <v>39</v>
      </c>
      <c r="E550" s="60" t="s">
        <v>41</v>
      </c>
      <c r="F550" s="60" t="s">
        <v>40</v>
      </c>
      <c r="G550" s="60" t="s">
        <v>41</v>
      </c>
      <c r="H550" s="60" t="s">
        <v>41</v>
      </c>
      <c r="I550">
        <f>--ISNUMBER(IFERROR(SEARCH(Anketa!$E$3,'SDF biotopi'!$A550,1),""))</f>
        <v>0</v>
      </c>
      <c r="J550" t="str">
        <f>IF(I550=1,COUNTIF($I$2:I550,1),"")</f>
        <v/>
      </c>
      <c r="K550" t="str">
        <f>IFERROR(INDEX($B$2:$B$2873,MATCH(ROWS($J$2:J550),$J$2:$J$2873,0)),"")</f>
        <v/>
      </c>
    </row>
    <row r="551" spans="1:11">
      <c r="A551" s="60" t="s">
        <v>192</v>
      </c>
      <c r="B551" s="60" t="s">
        <v>819</v>
      </c>
      <c r="C551" s="59">
        <v>0.92</v>
      </c>
      <c r="D551" s="60" t="s">
        <v>39</v>
      </c>
      <c r="E551" s="60" t="s">
        <v>818</v>
      </c>
      <c r="F551" s="60" t="s">
        <v>40</v>
      </c>
      <c r="G551" s="60" t="s">
        <v>818</v>
      </c>
      <c r="H551" s="60" t="s">
        <v>818</v>
      </c>
      <c r="I551">
        <f>--ISNUMBER(IFERROR(SEARCH(Anketa!$E$3,'SDF biotopi'!$A551,1),""))</f>
        <v>0</v>
      </c>
      <c r="J551" t="str">
        <f>IF(I551=1,COUNTIF($I$2:I551,1),"")</f>
        <v/>
      </c>
      <c r="K551" t="str">
        <f>IFERROR(INDEX($B$2:$B$2873,MATCH(ROWS($J$2:J551),$J$2:$J$2873,0)),"")</f>
        <v/>
      </c>
    </row>
    <row r="552" spans="1:11">
      <c r="A552" s="60" t="s">
        <v>192</v>
      </c>
      <c r="B552" s="60" t="s">
        <v>817</v>
      </c>
      <c r="C552" s="59">
        <v>22.71</v>
      </c>
      <c r="D552" s="60" t="s">
        <v>39</v>
      </c>
      <c r="E552" s="60" t="s">
        <v>818</v>
      </c>
      <c r="F552" s="60" t="s">
        <v>40</v>
      </c>
      <c r="G552" s="60" t="s">
        <v>818</v>
      </c>
      <c r="H552" s="60" t="s">
        <v>818</v>
      </c>
      <c r="I552">
        <f>--ISNUMBER(IFERROR(SEARCH(Anketa!$E$3,'SDF biotopi'!$A552,1),""))</f>
        <v>0</v>
      </c>
      <c r="J552" t="str">
        <f>IF(I552=1,COUNTIF($I$2:I552,1),"")</f>
        <v/>
      </c>
      <c r="K552" t="str">
        <f>IFERROR(INDEX($B$2:$B$2873,MATCH(ROWS($J$2:J552),$J$2:$J$2873,0)),"")</f>
        <v/>
      </c>
    </row>
    <row r="553" spans="1:11">
      <c r="A553" s="60" t="s">
        <v>192</v>
      </c>
      <c r="B553" s="60" t="s">
        <v>823</v>
      </c>
      <c r="C553" s="59">
        <v>8917.52</v>
      </c>
      <c r="D553" s="60" t="s">
        <v>39</v>
      </c>
      <c r="E553" s="60" t="s">
        <v>210</v>
      </c>
      <c r="F553" s="60" t="s">
        <v>41</v>
      </c>
      <c r="G553" s="60" t="s">
        <v>41</v>
      </c>
      <c r="H553" s="60" t="s">
        <v>41</v>
      </c>
      <c r="I553">
        <f>--ISNUMBER(IFERROR(SEARCH(Anketa!$E$3,'SDF biotopi'!$A553,1),""))</f>
        <v>0</v>
      </c>
      <c r="J553" t="str">
        <f>IF(I553=1,COUNTIF($I$2:I553,1),"")</f>
        <v/>
      </c>
      <c r="K553" t="str">
        <f>IFERROR(INDEX($B$2:$B$2873,MATCH(ROWS($J$2:J553),$J$2:$J$2873,0)),"")</f>
        <v/>
      </c>
    </row>
    <row r="554" spans="1:11">
      <c r="A554" s="60" t="s">
        <v>192</v>
      </c>
      <c r="B554" s="60" t="s">
        <v>825</v>
      </c>
      <c r="C554" s="59">
        <v>88.65</v>
      </c>
      <c r="D554" s="60" t="s">
        <v>39</v>
      </c>
      <c r="E554" s="60" t="s">
        <v>818</v>
      </c>
      <c r="F554" s="60" t="s">
        <v>40</v>
      </c>
      <c r="G554" s="60" t="s">
        <v>818</v>
      </c>
      <c r="H554" s="60" t="s">
        <v>818</v>
      </c>
      <c r="I554">
        <f>--ISNUMBER(IFERROR(SEARCH(Anketa!$E$3,'SDF biotopi'!$A554,1),""))</f>
        <v>0</v>
      </c>
      <c r="J554" t="str">
        <f>IF(I554=1,COUNTIF($I$2:I554,1),"")</f>
        <v/>
      </c>
      <c r="K554" t="str">
        <f>IFERROR(INDEX($B$2:$B$2873,MATCH(ROWS($J$2:J554),$J$2:$J$2873,0)),"")</f>
        <v/>
      </c>
    </row>
    <row r="555" spans="1:11">
      <c r="A555" s="60" t="s">
        <v>192</v>
      </c>
      <c r="B555" s="60" t="s">
        <v>840</v>
      </c>
      <c r="C555" s="59">
        <v>7.31</v>
      </c>
      <c r="D555" s="60" t="s">
        <v>39</v>
      </c>
      <c r="E555" s="60" t="s">
        <v>818</v>
      </c>
      <c r="F555" s="60" t="s">
        <v>40</v>
      </c>
      <c r="G555" s="60" t="s">
        <v>818</v>
      </c>
      <c r="H555" s="60" t="s">
        <v>818</v>
      </c>
      <c r="I555">
        <f>--ISNUMBER(IFERROR(SEARCH(Anketa!$E$3,'SDF biotopi'!$A555,1),""))</f>
        <v>0</v>
      </c>
      <c r="J555" t="str">
        <f>IF(I555=1,COUNTIF($I$2:I555,1),"")</f>
        <v/>
      </c>
      <c r="K555" t="str">
        <f>IFERROR(INDEX($B$2:$B$2873,MATCH(ROWS($J$2:J555),$J$2:$J$2873,0)),"")</f>
        <v/>
      </c>
    </row>
    <row r="556" spans="1:11">
      <c r="A556" s="60" t="s">
        <v>192</v>
      </c>
      <c r="B556" s="60" t="s">
        <v>821</v>
      </c>
      <c r="C556" s="59">
        <v>0</v>
      </c>
      <c r="D556" s="60" t="s">
        <v>67</v>
      </c>
      <c r="E556" s="60" t="s">
        <v>50</v>
      </c>
      <c r="F556" s="60" t="s">
        <v>824</v>
      </c>
      <c r="G556" s="60" t="s">
        <v>824</v>
      </c>
      <c r="H556" s="60" t="s">
        <v>824</v>
      </c>
      <c r="I556">
        <f>--ISNUMBER(IFERROR(SEARCH(Anketa!$E$3,'SDF biotopi'!$A556,1),""))</f>
        <v>0</v>
      </c>
      <c r="J556" t="str">
        <f>IF(I556=1,COUNTIF($I$2:I556,1),"")</f>
        <v/>
      </c>
      <c r="K556" t="str">
        <f>IFERROR(INDEX($B$2:$B$2873,MATCH(ROWS($J$2:J556),$J$2:$J$2873,0)),"")</f>
        <v/>
      </c>
    </row>
    <row r="557" spans="1:11">
      <c r="A557" s="60" t="s">
        <v>192</v>
      </c>
      <c r="B557" s="60" t="s">
        <v>820</v>
      </c>
      <c r="C557" s="59">
        <v>6.3</v>
      </c>
      <c r="D557" s="60" t="s">
        <v>39</v>
      </c>
      <c r="E557" s="60" t="s">
        <v>818</v>
      </c>
      <c r="F557" s="60" t="s">
        <v>40</v>
      </c>
      <c r="G557" s="60" t="s">
        <v>818</v>
      </c>
      <c r="H557" s="60" t="s">
        <v>818</v>
      </c>
      <c r="I557">
        <f>--ISNUMBER(IFERROR(SEARCH(Anketa!$E$3,'SDF biotopi'!$A557,1),""))</f>
        <v>0</v>
      </c>
      <c r="J557" t="str">
        <f>IF(I557=1,COUNTIF($I$2:I557,1),"")</f>
        <v/>
      </c>
      <c r="K557" t="str">
        <f>IFERROR(INDEX($B$2:$B$2873,MATCH(ROWS($J$2:J557),$J$2:$J$2873,0)),"")</f>
        <v/>
      </c>
    </row>
    <row r="558" spans="1:11">
      <c r="A558" s="60" t="s">
        <v>192</v>
      </c>
      <c r="B558" s="60" t="s">
        <v>831</v>
      </c>
      <c r="C558" s="59">
        <v>1.52</v>
      </c>
      <c r="D558" s="60" t="s">
        <v>39</v>
      </c>
      <c r="E558" s="60" t="s">
        <v>50</v>
      </c>
      <c r="F558" s="60" t="s">
        <v>818</v>
      </c>
      <c r="G558" s="60" t="s">
        <v>818</v>
      </c>
      <c r="H558" s="60" t="s">
        <v>818</v>
      </c>
      <c r="I558">
        <f>--ISNUMBER(IFERROR(SEARCH(Anketa!$E$3,'SDF biotopi'!$A558,1),""))</f>
        <v>0</v>
      </c>
      <c r="J558" t="str">
        <f>IF(I558=1,COUNTIF($I$2:I558,1),"")</f>
        <v/>
      </c>
      <c r="K558" t="str">
        <f>IFERROR(INDEX($B$2:$B$2873,MATCH(ROWS($J$2:J558),$J$2:$J$2873,0)),"")</f>
        <v/>
      </c>
    </row>
    <row r="559" spans="1:11">
      <c r="A559" s="60" t="s">
        <v>192</v>
      </c>
      <c r="B559" s="60" t="s">
        <v>810</v>
      </c>
      <c r="C559" s="59">
        <v>224.86</v>
      </c>
      <c r="D559" s="60" t="s">
        <v>39</v>
      </c>
      <c r="E559" s="60" t="s">
        <v>40</v>
      </c>
      <c r="F559" s="60" t="s">
        <v>40</v>
      </c>
      <c r="G559" s="60" t="s">
        <v>210</v>
      </c>
      <c r="H559" s="60" t="s">
        <v>40</v>
      </c>
      <c r="I559">
        <f>--ISNUMBER(IFERROR(SEARCH(Anketa!$E$3,'SDF biotopi'!$A559,1),""))</f>
        <v>0</v>
      </c>
      <c r="J559" t="str">
        <f>IF(I559=1,COUNTIF($I$2:I559,1),"")</f>
        <v/>
      </c>
      <c r="K559" t="str">
        <f>IFERROR(INDEX($B$2:$B$2873,MATCH(ROWS($J$2:J559),$J$2:$J$2873,0)),"")</f>
        <v/>
      </c>
    </row>
    <row r="560" spans="1:11">
      <c r="A560" s="60" t="s">
        <v>194</v>
      </c>
      <c r="B560" s="60" t="s">
        <v>835</v>
      </c>
      <c r="C560" s="59">
        <v>4.3099999999999996</v>
      </c>
      <c r="D560" s="60" t="s">
        <v>39</v>
      </c>
      <c r="E560" s="60" t="s">
        <v>818</v>
      </c>
      <c r="F560" s="60" t="s">
        <v>40</v>
      </c>
      <c r="G560" s="60" t="s">
        <v>818</v>
      </c>
      <c r="H560" s="60" t="s">
        <v>818</v>
      </c>
      <c r="I560">
        <f>--ISNUMBER(IFERROR(SEARCH(Anketa!$E$3,'SDF biotopi'!$A560,1),""))</f>
        <v>0</v>
      </c>
      <c r="J560" t="str">
        <f>IF(I560=1,COUNTIF($I$2:I560,1),"")</f>
        <v/>
      </c>
      <c r="K560" t="str">
        <f>IFERROR(INDEX($B$2:$B$2873,MATCH(ROWS($J$2:J560),$J$2:$J$2873,0)),"")</f>
        <v/>
      </c>
    </row>
    <row r="561" spans="1:11">
      <c r="A561" s="60" t="s">
        <v>194</v>
      </c>
      <c r="B561" s="60" t="s">
        <v>804</v>
      </c>
      <c r="C561" s="59">
        <v>0</v>
      </c>
      <c r="D561" s="60" t="s">
        <v>67</v>
      </c>
      <c r="E561" s="60" t="s">
        <v>50</v>
      </c>
      <c r="F561" s="60" t="s">
        <v>824</v>
      </c>
      <c r="G561" s="60" t="s">
        <v>824</v>
      </c>
      <c r="H561" s="60" t="s">
        <v>824</v>
      </c>
      <c r="I561">
        <f>--ISNUMBER(IFERROR(SEARCH(Anketa!$E$3,'SDF biotopi'!$A561,1),""))</f>
        <v>0</v>
      </c>
      <c r="J561" t="str">
        <f>IF(I561=1,COUNTIF($I$2:I561,1),"")</f>
        <v/>
      </c>
      <c r="K561" t="str">
        <f>IFERROR(INDEX($B$2:$B$2873,MATCH(ROWS($J$2:J561),$J$2:$J$2873,0)),"")</f>
        <v/>
      </c>
    </row>
    <row r="562" spans="1:11">
      <c r="A562" s="60" t="s">
        <v>194</v>
      </c>
      <c r="B562" s="60" t="s">
        <v>811</v>
      </c>
      <c r="C562" s="59">
        <v>1.83</v>
      </c>
      <c r="D562" s="60" t="s">
        <v>39</v>
      </c>
      <c r="E562" s="60" t="s">
        <v>210</v>
      </c>
      <c r="F562" s="60" t="s">
        <v>210</v>
      </c>
      <c r="G562" s="60" t="s">
        <v>210</v>
      </c>
      <c r="H562" s="60" t="s">
        <v>210</v>
      </c>
      <c r="I562">
        <f>--ISNUMBER(IFERROR(SEARCH(Anketa!$E$3,'SDF biotopi'!$A562,1),""))</f>
        <v>0</v>
      </c>
      <c r="J562" t="str">
        <f>IF(I562=1,COUNTIF($I$2:I562,1),"")</f>
        <v/>
      </c>
      <c r="K562" t="str">
        <f>IFERROR(INDEX($B$2:$B$2873,MATCH(ROWS($J$2:J562),$J$2:$J$2873,0)),"")</f>
        <v/>
      </c>
    </row>
    <row r="563" spans="1:11">
      <c r="A563" s="60" t="s">
        <v>194</v>
      </c>
      <c r="B563" s="60" t="s">
        <v>825</v>
      </c>
      <c r="C563" s="59">
        <v>50.74</v>
      </c>
      <c r="D563" s="60" t="s">
        <v>39</v>
      </c>
      <c r="E563" s="60" t="s">
        <v>818</v>
      </c>
      <c r="F563" s="60" t="s">
        <v>40</v>
      </c>
      <c r="G563" s="60" t="s">
        <v>818</v>
      </c>
      <c r="H563" s="60" t="s">
        <v>818</v>
      </c>
      <c r="I563">
        <f>--ISNUMBER(IFERROR(SEARCH(Anketa!$E$3,'SDF biotopi'!$A563,1),""))</f>
        <v>0</v>
      </c>
      <c r="J563" t="str">
        <f>IF(I563=1,COUNTIF($I$2:I563,1),"")</f>
        <v/>
      </c>
      <c r="K563" t="str">
        <f>IFERROR(INDEX($B$2:$B$2873,MATCH(ROWS($J$2:J563),$J$2:$J$2873,0)),"")</f>
        <v/>
      </c>
    </row>
    <row r="564" spans="1:11">
      <c r="A564" s="60" t="s">
        <v>194</v>
      </c>
      <c r="B564" s="60" t="s">
        <v>846</v>
      </c>
      <c r="C564" s="59">
        <v>1.1200000000000001</v>
      </c>
      <c r="D564" s="60" t="s">
        <v>39</v>
      </c>
      <c r="E564" s="60" t="s">
        <v>41</v>
      </c>
      <c r="F564" s="60" t="s">
        <v>40</v>
      </c>
      <c r="G564" s="60" t="s">
        <v>41</v>
      </c>
      <c r="H564" s="60" t="s">
        <v>41</v>
      </c>
      <c r="I564">
        <f>--ISNUMBER(IFERROR(SEARCH(Anketa!$E$3,'SDF biotopi'!$A564,1),""))</f>
        <v>0</v>
      </c>
      <c r="J564" t="str">
        <f>IF(I564=1,COUNTIF($I$2:I564,1),"")</f>
        <v/>
      </c>
      <c r="K564" t="str">
        <f>IFERROR(INDEX($B$2:$B$2873,MATCH(ROWS($J$2:J564),$J$2:$J$2873,0)),"")</f>
        <v/>
      </c>
    </row>
    <row r="565" spans="1:11">
      <c r="A565" s="60" t="s">
        <v>194</v>
      </c>
      <c r="B565" s="60" t="s">
        <v>850</v>
      </c>
      <c r="C565" s="59">
        <v>10.39</v>
      </c>
      <c r="D565" s="60" t="s">
        <v>39</v>
      </c>
      <c r="E565" s="60" t="s">
        <v>41</v>
      </c>
      <c r="F565" s="60" t="s">
        <v>41</v>
      </c>
      <c r="G565" s="60" t="s">
        <v>210</v>
      </c>
      <c r="H565" s="60" t="s">
        <v>210</v>
      </c>
      <c r="I565">
        <f>--ISNUMBER(IFERROR(SEARCH(Anketa!$E$3,'SDF biotopi'!$A565,1),""))</f>
        <v>0</v>
      </c>
      <c r="J565" t="str">
        <f>IF(I565=1,COUNTIF($I$2:I565,1),"")</f>
        <v/>
      </c>
      <c r="K565" t="str">
        <f>IFERROR(INDEX($B$2:$B$2873,MATCH(ROWS($J$2:J565),$J$2:$J$2873,0)),"")</f>
        <v/>
      </c>
    </row>
    <row r="566" spans="1:11">
      <c r="A566" s="60" t="s">
        <v>194</v>
      </c>
      <c r="B566" s="60" t="s">
        <v>848</v>
      </c>
      <c r="C566" s="59">
        <v>61.52</v>
      </c>
      <c r="D566" s="60" t="s">
        <v>39</v>
      </c>
      <c r="E566" s="60" t="s">
        <v>41</v>
      </c>
      <c r="F566" s="60" t="s">
        <v>41</v>
      </c>
      <c r="G566" s="60" t="s">
        <v>41</v>
      </c>
      <c r="H566" s="60" t="s">
        <v>41</v>
      </c>
      <c r="I566">
        <f>--ISNUMBER(IFERROR(SEARCH(Anketa!$E$3,'SDF biotopi'!$A566,1),""))</f>
        <v>0</v>
      </c>
      <c r="J566" t="str">
        <f>IF(I566=1,COUNTIF($I$2:I566,1),"")</f>
        <v/>
      </c>
      <c r="K566" t="str">
        <f>IFERROR(INDEX($B$2:$B$2873,MATCH(ROWS($J$2:J566),$J$2:$J$2873,0)),"")</f>
        <v/>
      </c>
    </row>
    <row r="567" spans="1:11">
      <c r="A567" s="60" t="s">
        <v>194</v>
      </c>
      <c r="B567" s="60" t="s">
        <v>812</v>
      </c>
      <c r="C567" s="59">
        <v>34.659999999999997</v>
      </c>
      <c r="D567" s="60" t="s">
        <v>39</v>
      </c>
      <c r="E567" s="60" t="s">
        <v>818</v>
      </c>
      <c r="F567" s="60" t="s">
        <v>40</v>
      </c>
      <c r="G567" s="60" t="s">
        <v>818</v>
      </c>
      <c r="H567" s="60" t="s">
        <v>818</v>
      </c>
      <c r="I567">
        <f>--ISNUMBER(IFERROR(SEARCH(Anketa!$E$3,'SDF biotopi'!$A567,1),""))</f>
        <v>0</v>
      </c>
      <c r="J567" t="str">
        <f>IF(I567=1,COUNTIF($I$2:I567,1),"")</f>
        <v/>
      </c>
      <c r="K567" t="str">
        <f>IFERROR(INDEX($B$2:$B$2873,MATCH(ROWS($J$2:J567),$J$2:$J$2873,0)),"")</f>
        <v/>
      </c>
    </row>
    <row r="568" spans="1:11">
      <c r="A568" s="60" t="s">
        <v>194</v>
      </c>
      <c r="B568" s="60" t="s">
        <v>823</v>
      </c>
      <c r="C568" s="59">
        <v>0</v>
      </c>
      <c r="D568" s="60" t="s">
        <v>39</v>
      </c>
      <c r="E568" s="60" t="s">
        <v>41</v>
      </c>
      <c r="F568" s="60" t="s">
        <v>40</v>
      </c>
      <c r="G568" s="60" t="s">
        <v>41</v>
      </c>
      <c r="H568" s="60" t="s">
        <v>40</v>
      </c>
      <c r="I568">
        <f>--ISNUMBER(IFERROR(SEARCH(Anketa!$E$3,'SDF biotopi'!$A568,1),""))</f>
        <v>0</v>
      </c>
      <c r="J568" t="str">
        <f>IF(I568=1,COUNTIF($I$2:I568,1),"")</f>
        <v/>
      </c>
      <c r="K568" t="str">
        <f>IFERROR(INDEX($B$2:$B$2873,MATCH(ROWS($J$2:J568),$J$2:$J$2873,0)),"")</f>
        <v/>
      </c>
    </row>
    <row r="569" spans="1:11">
      <c r="A569" s="60" t="s">
        <v>194</v>
      </c>
      <c r="B569" s="60" t="s">
        <v>833</v>
      </c>
      <c r="C569" s="59">
        <v>29.04</v>
      </c>
      <c r="D569" s="60" t="s">
        <v>39</v>
      </c>
      <c r="E569" s="60" t="s">
        <v>210</v>
      </c>
      <c r="F569" s="60" t="s">
        <v>41</v>
      </c>
      <c r="G569" s="60" t="s">
        <v>210</v>
      </c>
      <c r="H569" s="60" t="s">
        <v>210</v>
      </c>
      <c r="I569">
        <f>--ISNUMBER(IFERROR(SEARCH(Anketa!$E$3,'SDF biotopi'!$A569,1),""))</f>
        <v>0</v>
      </c>
      <c r="J569" t="str">
        <f>IF(I569=1,COUNTIF($I$2:I569,1),"")</f>
        <v/>
      </c>
      <c r="K569" t="str">
        <f>IFERROR(INDEX($B$2:$B$2873,MATCH(ROWS($J$2:J569),$J$2:$J$2873,0)),"")</f>
        <v/>
      </c>
    </row>
    <row r="570" spans="1:11">
      <c r="A570" s="60" t="s">
        <v>194</v>
      </c>
      <c r="B570" s="60" t="s">
        <v>821</v>
      </c>
      <c r="C570" s="59">
        <v>0</v>
      </c>
      <c r="D570" s="60" t="s">
        <v>67</v>
      </c>
      <c r="E570" s="60" t="s">
        <v>50</v>
      </c>
      <c r="F570" s="60" t="s">
        <v>824</v>
      </c>
      <c r="G570" s="60" t="s">
        <v>824</v>
      </c>
      <c r="H570" s="60" t="s">
        <v>824</v>
      </c>
      <c r="I570">
        <f>--ISNUMBER(IFERROR(SEARCH(Anketa!$E$3,'SDF biotopi'!$A570,1),""))</f>
        <v>0</v>
      </c>
      <c r="J570" t="str">
        <f>IF(I570=1,COUNTIF($I$2:I570,1),"")</f>
        <v/>
      </c>
      <c r="K570" t="str">
        <f>IFERROR(INDEX($B$2:$B$2873,MATCH(ROWS($J$2:J570),$J$2:$J$2873,0)),"")</f>
        <v/>
      </c>
    </row>
    <row r="571" spans="1:11">
      <c r="A571" s="60" t="s">
        <v>194</v>
      </c>
      <c r="B571" s="60" t="s">
        <v>817</v>
      </c>
      <c r="C571" s="59">
        <v>3.86</v>
      </c>
      <c r="D571" s="60" t="s">
        <v>39</v>
      </c>
      <c r="E571" s="60" t="s">
        <v>41</v>
      </c>
      <c r="F571" s="60" t="s">
        <v>40</v>
      </c>
      <c r="G571" s="60" t="s">
        <v>41</v>
      </c>
      <c r="H571" s="60" t="s">
        <v>41</v>
      </c>
      <c r="I571">
        <f>--ISNUMBER(IFERROR(SEARCH(Anketa!$E$3,'SDF biotopi'!$A571,1),""))</f>
        <v>0</v>
      </c>
      <c r="J571" t="str">
        <f>IF(I571=1,COUNTIF($I$2:I571,1),"")</f>
        <v/>
      </c>
      <c r="K571" t="str">
        <f>IFERROR(INDEX($B$2:$B$2873,MATCH(ROWS($J$2:J571),$J$2:$J$2873,0)),"")</f>
        <v/>
      </c>
    </row>
    <row r="572" spans="1:11">
      <c r="A572" s="60" t="s">
        <v>194</v>
      </c>
      <c r="B572" s="60" t="s">
        <v>854</v>
      </c>
      <c r="C572" s="59">
        <v>8.4700000000000006</v>
      </c>
      <c r="D572" s="60" t="s">
        <v>39</v>
      </c>
      <c r="E572" s="60" t="s">
        <v>41</v>
      </c>
      <c r="F572" s="60" t="s">
        <v>40</v>
      </c>
      <c r="G572" s="60" t="s">
        <v>41</v>
      </c>
      <c r="H572" s="60" t="s">
        <v>41</v>
      </c>
      <c r="I572">
        <f>--ISNUMBER(IFERROR(SEARCH(Anketa!$E$3,'SDF biotopi'!$A572,1),""))</f>
        <v>0</v>
      </c>
      <c r="J572" t="str">
        <f>IF(I572=1,COUNTIF($I$2:I572,1),"")</f>
        <v/>
      </c>
      <c r="K572" t="str">
        <f>IFERROR(INDEX($B$2:$B$2873,MATCH(ROWS($J$2:J572),$J$2:$J$2873,0)),"")</f>
        <v/>
      </c>
    </row>
    <row r="573" spans="1:11">
      <c r="A573" s="60" t="s">
        <v>194</v>
      </c>
      <c r="B573" s="60" t="s">
        <v>816</v>
      </c>
      <c r="C573" s="59">
        <v>6.53</v>
      </c>
      <c r="D573" s="60" t="s">
        <v>39</v>
      </c>
      <c r="E573" s="60" t="s">
        <v>818</v>
      </c>
      <c r="F573" s="60" t="s">
        <v>40</v>
      </c>
      <c r="G573" s="60" t="s">
        <v>818</v>
      </c>
      <c r="H573" s="60" t="s">
        <v>818</v>
      </c>
      <c r="I573">
        <f>--ISNUMBER(IFERROR(SEARCH(Anketa!$E$3,'SDF biotopi'!$A573,1),""))</f>
        <v>0</v>
      </c>
      <c r="J573" t="str">
        <f>IF(I573=1,COUNTIF($I$2:I573,1),"")</f>
        <v/>
      </c>
      <c r="K573" t="str">
        <f>IFERROR(INDEX($B$2:$B$2873,MATCH(ROWS($J$2:J573),$J$2:$J$2873,0)),"")</f>
        <v/>
      </c>
    </row>
    <row r="574" spans="1:11">
      <c r="A574" s="60" t="s">
        <v>194</v>
      </c>
      <c r="B574" s="60" t="s">
        <v>815</v>
      </c>
      <c r="C574" s="59">
        <v>112.07</v>
      </c>
      <c r="D574" s="60" t="s">
        <v>39</v>
      </c>
      <c r="E574" s="60" t="s">
        <v>41</v>
      </c>
      <c r="F574" s="60" t="s">
        <v>40</v>
      </c>
      <c r="G574" s="60" t="s">
        <v>41</v>
      </c>
      <c r="H574" s="60" t="s">
        <v>210</v>
      </c>
      <c r="I574">
        <f>--ISNUMBER(IFERROR(SEARCH(Anketa!$E$3,'SDF biotopi'!$A574,1),""))</f>
        <v>0</v>
      </c>
      <c r="J574" t="str">
        <f>IF(I574=1,COUNTIF($I$2:I574,1),"")</f>
        <v/>
      </c>
      <c r="K574" t="str">
        <f>IFERROR(INDEX($B$2:$B$2873,MATCH(ROWS($J$2:J574),$J$2:$J$2873,0)),"")</f>
        <v/>
      </c>
    </row>
    <row r="575" spans="1:11">
      <c r="A575" s="60" t="s">
        <v>194</v>
      </c>
      <c r="B575" s="60" t="s">
        <v>810</v>
      </c>
      <c r="C575" s="59">
        <v>51.05</v>
      </c>
      <c r="D575" s="60" t="s">
        <v>39</v>
      </c>
      <c r="E575" s="60" t="s">
        <v>818</v>
      </c>
      <c r="F575" s="60" t="s">
        <v>40</v>
      </c>
      <c r="G575" s="60" t="s">
        <v>818</v>
      </c>
      <c r="H575" s="60" t="s">
        <v>818</v>
      </c>
      <c r="I575">
        <f>--ISNUMBER(IFERROR(SEARCH(Anketa!$E$3,'SDF biotopi'!$A575,1),""))</f>
        <v>0</v>
      </c>
      <c r="J575" t="str">
        <f>IF(I575=1,COUNTIF($I$2:I575,1),"")</f>
        <v/>
      </c>
      <c r="K575" t="str">
        <f>IFERROR(INDEX($B$2:$B$2873,MATCH(ROWS($J$2:J575),$J$2:$J$2873,0)),"")</f>
        <v/>
      </c>
    </row>
    <row r="576" spans="1:11">
      <c r="A576" s="60" t="s">
        <v>194</v>
      </c>
      <c r="B576" s="60" t="s">
        <v>836</v>
      </c>
      <c r="C576" s="59">
        <v>761.29</v>
      </c>
      <c r="D576" s="60" t="s">
        <v>39</v>
      </c>
      <c r="E576" s="60" t="s">
        <v>41</v>
      </c>
      <c r="F576" s="60" t="s">
        <v>40</v>
      </c>
      <c r="G576" s="60" t="s">
        <v>41</v>
      </c>
      <c r="H576" s="60" t="s">
        <v>40</v>
      </c>
      <c r="I576">
        <f>--ISNUMBER(IFERROR(SEARCH(Anketa!$E$3,'SDF biotopi'!$A576,1),""))</f>
        <v>0</v>
      </c>
      <c r="J576" t="str">
        <f>IF(I576=1,COUNTIF($I$2:I576,1),"")</f>
        <v/>
      </c>
      <c r="K576" t="str">
        <f>IFERROR(INDEX($B$2:$B$2873,MATCH(ROWS($J$2:J576),$J$2:$J$2873,0)),"")</f>
        <v/>
      </c>
    </row>
    <row r="577" spans="1:11">
      <c r="A577" s="60" t="s">
        <v>194</v>
      </c>
      <c r="B577" s="60" t="s">
        <v>853</v>
      </c>
      <c r="C577" s="59">
        <v>793.94</v>
      </c>
      <c r="D577" s="60" t="s">
        <v>39</v>
      </c>
      <c r="E577" s="60" t="s">
        <v>210</v>
      </c>
      <c r="F577" s="60" t="s">
        <v>40</v>
      </c>
      <c r="G577" s="60" t="s">
        <v>210</v>
      </c>
      <c r="H577" s="60" t="s">
        <v>210</v>
      </c>
      <c r="I577">
        <f>--ISNUMBER(IFERROR(SEARCH(Anketa!$E$3,'SDF biotopi'!$A577,1),""))</f>
        <v>0</v>
      </c>
      <c r="J577" t="str">
        <f>IF(I577=1,COUNTIF($I$2:I577,1),"")</f>
        <v/>
      </c>
      <c r="K577" t="str">
        <f>IFERROR(INDEX($B$2:$B$2873,MATCH(ROWS($J$2:J577),$J$2:$J$2873,0)),"")</f>
        <v/>
      </c>
    </row>
    <row r="578" spans="1:11">
      <c r="A578" s="60" t="s">
        <v>194</v>
      </c>
      <c r="B578" s="60" t="s">
        <v>831</v>
      </c>
      <c r="C578" s="59">
        <v>9.0500000000000007</v>
      </c>
      <c r="D578" s="60" t="s">
        <v>39</v>
      </c>
      <c r="E578" s="60" t="s">
        <v>41</v>
      </c>
      <c r="F578" s="60" t="s">
        <v>41</v>
      </c>
      <c r="G578" s="60" t="s">
        <v>41</v>
      </c>
      <c r="H578" s="60" t="s">
        <v>210</v>
      </c>
      <c r="I578">
        <f>--ISNUMBER(IFERROR(SEARCH(Anketa!$E$3,'SDF biotopi'!$A578,1),""))</f>
        <v>0</v>
      </c>
      <c r="J578" t="str">
        <f>IF(I578=1,COUNTIF($I$2:I578,1),"")</f>
        <v/>
      </c>
      <c r="K578" t="str">
        <f>IFERROR(INDEX($B$2:$B$2873,MATCH(ROWS($J$2:J578),$J$2:$J$2873,0)),"")</f>
        <v/>
      </c>
    </row>
    <row r="579" spans="1:11">
      <c r="A579" s="60" t="s">
        <v>194</v>
      </c>
      <c r="B579" s="60" t="s">
        <v>802</v>
      </c>
      <c r="C579" s="59">
        <v>123.6</v>
      </c>
      <c r="D579" s="60" t="s">
        <v>39</v>
      </c>
      <c r="E579" s="60" t="s">
        <v>41</v>
      </c>
      <c r="F579" s="60" t="s">
        <v>40</v>
      </c>
      <c r="G579" s="60" t="s">
        <v>210</v>
      </c>
      <c r="H579" s="60" t="s">
        <v>41</v>
      </c>
      <c r="I579">
        <f>--ISNUMBER(IFERROR(SEARCH(Anketa!$E$3,'SDF biotopi'!$A579,1),""))</f>
        <v>0</v>
      </c>
      <c r="J579" t="str">
        <f>IF(I579=1,COUNTIF($I$2:I579,1),"")</f>
        <v/>
      </c>
      <c r="K579" t="str">
        <f>IFERROR(INDEX($B$2:$B$2873,MATCH(ROWS($J$2:J579),$J$2:$J$2873,0)),"")</f>
        <v/>
      </c>
    </row>
    <row r="580" spans="1:11">
      <c r="A580" s="60" t="s">
        <v>194</v>
      </c>
      <c r="B580" s="60" t="s">
        <v>859</v>
      </c>
      <c r="C580" s="59">
        <v>2.84</v>
      </c>
      <c r="D580" s="60" t="s">
        <v>39</v>
      </c>
      <c r="E580" s="60" t="s">
        <v>818</v>
      </c>
      <c r="F580" s="60" t="s">
        <v>40</v>
      </c>
      <c r="G580" s="60" t="s">
        <v>818</v>
      </c>
      <c r="H580" s="60" t="s">
        <v>818</v>
      </c>
      <c r="I580">
        <f>--ISNUMBER(IFERROR(SEARCH(Anketa!$E$3,'SDF biotopi'!$A580,1),""))</f>
        <v>0</v>
      </c>
      <c r="J580" t="str">
        <f>IF(I580=1,COUNTIF($I$2:I580,1),"")</f>
        <v/>
      </c>
      <c r="K580" t="str">
        <f>IFERROR(INDEX($B$2:$B$2873,MATCH(ROWS($J$2:J580),$J$2:$J$2873,0)),"")</f>
        <v/>
      </c>
    </row>
    <row r="581" spans="1:11">
      <c r="A581" s="60" t="s">
        <v>194</v>
      </c>
      <c r="B581" s="60" t="s">
        <v>828</v>
      </c>
      <c r="C581" s="59">
        <v>0</v>
      </c>
      <c r="D581" s="60" t="s">
        <v>67</v>
      </c>
      <c r="E581" s="60" t="s">
        <v>50</v>
      </c>
      <c r="F581" s="60" t="s">
        <v>824</v>
      </c>
      <c r="G581" s="60" t="s">
        <v>824</v>
      </c>
      <c r="H581" s="60" t="s">
        <v>824</v>
      </c>
      <c r="I581">
        <f>--ISNUMBER(IFERROR(SEARCH(Anketa!$E$3,'SDF biotopi'!$A581,1),""))</f>
        <v>0</v>
      </c>
      <c r="J581" t="str">
        <f>IF(I581=1,COUNTIF($I$2:I581,1),"")</f>
        <v/>
      </c>
      <c r="K581" t="str">
        <f>IFERROR(INDEX($B$2:$B$2873,MATCH(ROWS($J$2:J581),$J$2:$J$2873,0)),"")</f>
        <v/>
      </c>
    </row>
    <row r="582" spans="1:11">
      <c r="A582" s="60" t="s">
        <v>194</v>
      </c>
      <c r="B582" s="60" t="s">
        <v>827</v>
      </c>
      <c r="C582" s="59">
        <v>27.91</v>
      </c>
      <c r="D582" s="60" t="s">
        <v>39</v>
      </c>
      <c r="E582" s="60" t="s">
        <v>41</v>
      </c>
      <c r="F582" s="60" t="s">
        <v>40</v>
      </c>
      <c r="G582" s="60" t="s">
        <v>41</v>
      </c>
      <c r="H582" s="60" t="s">
        <v>210</v>
      </c>
      <c r="I582">
        <f>--ISNUMBER(IFERROR(SEARCH(Anketa!$E$3,'SDF biotopi'!$A582,1),""))</f>
        <v>0</v>
      </c>
      <c r="J582" t="str">
        <f>IF(I582=1,COUNTIF($I$2:I582,1),"")</f>
        <v/>
      </c>
      <c r="K582" t="str">
        <f>IFERROR(INDEX($B$2:$B$2873,MATCH(ROWS($J$2:J582),$J$2:$J$2873,0)),"")</f>
        <v/>
      </c>
    </row>
    <row r="583" spans="1:11">
      <c r="A583" s="60" t="s">
        <v>194</v>
      </c>
      <c r="B583" s="60" t="s">
        <v>807</v>
      </c>
      <c r="C583" s="59">
        <v>112.12</v>
      </c>
      <c r="D583" s="60" t="s">
        <v>39</v>
      </c>
      <c r="E583" s="60" t="s">
        <v>210</v>
      </c>
      <c r="F583" s="60" t="s">
        <v>40</v>
      </c>
      <c r="G583" s="60" t="s">
        <v>41</v>
      </c>
      <c r="H583" s="60" t="s">
        <v>210</v>
      </c>
      <c r="I583">
        <f>--ISNUMBER(IFERROR(SEARCH(Anketa!$E$3,'SDF biotopi'!$A583,1),""))</f>
        <v>0</v>
      </c>
      <c r="J583" t="str">
        <f>IF(I583=1,COUNTIF($I$2:I583,1),"")</f>
        <v/>
      </c>
      <c r="K583" t="str">
        <f>IFERROR(INDEX($B$2:$B$2873,MATCH(ROWS($J$2:J583),$J$2:$J$2873,0)),"")</f>
        <v/>
      </c>
    </row>
    <row r="584" spans="1:11">
      <c r="A584" s="60" t="s">
        <v>194</v>
      </c>
      <c r="B584" s="60" t="s">
        <v>862</v>
      </c>
      <c r="C584" s="59">
        <v>87.46</v>
      </c>
      <c r="D584" s="60" t="s">
        <v>39</v>
      </c>
      <c r="E584" s="60" t="s">
        <v>818</v>
      </c>
      <c r="F584" s="60" t="s">
        <v>40</v>
      </c>
      <c r="G584" s="60" t="s">
        <v>818</v>
      </c>
      <c r="H584" s="60" t="s">
        <v>818</v>
      </c>
      <c r="I584">
        <f>--ISNUMBER(IFERROR(SEARCH(Anketa!$E$3,'SDF biotopi'!$A584,1),""))</f>
        <v>0</v>
      </c>
      <c r="J584" t="str">
        <f>IF(I584=1,COUNTIF($I$2:I584,1),"")</f>
        <v/>
      </c>
      <c r="K584" t="str">
        <f>IFERROR(INDEX($B$2:$B$2873,MATCH(ROWS($J$2:J584),$J$2:$J$2873,0)),"")</f>
        <v/>
      </c>
    </row>
    <row r="585" spans="1:11">
      <c r="A585" s="60" t="s">
        <v>194</v>
      </c>
      <c r="B585" s="60" t="s">
        <v>805</v>
      </c>
      <c r="C585" s="59">
        <v>65.25</v>
      </c>
      <c r="D585" s="60" t="s">
        <v>39</v>
      </c>
      <c r="E585" s="60" t="s">
        <v>41</v>
      </c>
      <c r="F585" s="60" t="s">
        <v>41</v>
      </c>
      <c r="G585" s="60" t="s">
        <v>210</v>
      </c>
      <c r="H585" s="60" t="s">
        <v>41</v>
      </c>
      <c r="I585">
        <f>--ISNUMBER(IFERROR(SEARCH(Anketa!$E$3,'SDF biotopi'!$A585,1),""))</f>
        <v>0</v>
      </c>
      <c r="J585" t="str">
        <f>IF(I585=1,COUNTIF($I$2:I585,1),"")</f>
        <v/>
      </c>
      <c r="K585" t="str">
        <f>IFERROR(INDEX($B$2:$B$2873,MATCH(ROWS($J$2:J585),$J$2:$J$2873,0)),"")</f>
        <v/>
      </c>
    </row>
    <row r="586" spans="1:11">
      <c r="A586" s="60" t="s">
        <v>194</v>
      </c>
      <c r="B586" s="60" t="s">
        <v>856</v>
      </c>
      <c r="C586" s="59">
        <v>0.12</v>
      </c>
      <c r="D586" s="60" t="s">
        <v>39</v>
      </c>
      <c r="E586" s="60" t="s">
        <v>40</v>
      </c>
      <c r="F586" s="60" t="s">
        <v>40</v>
      </c>
      <c r="G586" s="60" t="s">
        <v>41</v>
      </c>
      <c r="H586" s="60" t="s">
        <v>40</v>
      </c>
      <c r="I586">
        <f>--ISNUMBER(IFERROR(SEARCH(Anketa!$E$3,'SDF biotopi'!$A586,1),""))</f>
        <v>0</v>
      </c>
      <c r="J586" t="str">
        <f>IF(I586=1,COUNTIF($I$2:I586,1),"")</f>
        <v/>
      </c>
      <c r="K586" t="str">
        <f>IFERROR(INDEX($B$2:$B$2873,MATCH(ROWS($J$2:J586),$J$2:$J$2873,0)),"")</f>
        <v/>
      </c>
    </row>
    <row r="587" spans="1:11">
      <c r="A587" s="60" t="s">
        <v>194</v>
      </c>
      <c r="B587" s="60" t="s">
        <v>803</v>
      </c>
      <c r="C587" s="59">
        <v>5.99</v>
      </c>
      <c r="D587" s="60" t="s">
        <v>39</v>
      </c>
      <c r="E587" s="60" t="s">
        <v>210</v>
      </c>
      <c r="F587" s="60" t="s">
        <v>40</v>
      </c>
      <c r="G587" s="60" t="s">
        <v>210</v>
      </c>
      <c r="H587" s="60" t="s">
        <v>210</v>
      </c>
      <c r="I587">
        <f>--ISNUMBER(IFERROR(SEARCH(Anketa!$E$3,'SDF biotopi'!$A587,1),""))</f>
        <v>0</v>
      </c>
      <c r="J587" t="str">
        <f>IF(I587=1,COUNTIF($I$2:I587,1),"")</f>
        <v/>
      </c>
      <c r="K587" t="str">
        <f>IFERROR(INDEX($B$2:$B$2873,MATCH(ROWS($J$2:J587),$J$2:$J$2873,0)),"")</f>
        <v/>
      </c>
    </row>
    <row r="588" spans="1:11">
      <c r="A588" s="60" t="s">
        <v>194</v>
      </c>
      <c r="B588" s="60" t="s">
        <v>851</v>
      </c>
      <c r="C588" s="59">
        <v>25.72</v>
      </c>
      <c r="D588" s="60" t="s">
        <v>39</v>
      </c>
      <c r="E588" s="60" t="s">
        <v>41</v>
      </c>
      <c r="F588" s="60" t="s">
        <v>41</v>
      </c>
      <c r="G588" s="60" t="s">
        <v>41</v>
      </c>
      <c r="H588" s="60" t="s">
        <v>41</v>
      </c>
      <c r="I588">
        <f>--ISNUMBER(IFERROR(SEARCH(Anketa!$E$3,'SDF biotopi'!$A588,1),""))</f>
        <v>0</v>
      </c>
      <c r="J588" t="str">
        <f>IF(I588=1,COUNTIF($I$2:I588,1),"")</f>
        <v/>
      </c>
      <c r="K588" t="str">
        <f>IFERROR(INDEX($B$2:$B$2873,MATCH(ROWS($J$2:J588),$J$2:$J$2873,0)),"")</f>
        <v/>
      </c>
    </row>
    <row r="589" spans="1:11">
      <c r="A589" s="60" t="s">
        <v>194</v>
      </c>
      <c r="B589" s="60" t="s">
        <v>814</v>
      </c>
      <c r="C589" s="59">
        <v>1084.6400000000001</v>
      </c>
      <c r="D589" s="60" t="s">
        <v>39</v>
      </c>
      <c r="E589" s="60" t="s">
        <v>41</v>
      </c>
      <c r="F589" s="60" t="s">
        <v>40</v>
      </c>
      <c r="G589" s="60" t="s">
        <v>41</v>
      </c>
      <c r="H589" s="60" t="s">
        <v>41</v>
      </c>
      <c r="I589">
        <f>--ISNUMBER(IFERROR(SEARCH(Anketa!$E$3,'SDF biotopi'!$A589,1),""))</f>
        <v>0</v>
      </c>
      <c r="J589" t="str">
        <f>IF(I589=1,COUNTIF($I$2:I589,1),"")</f>
        <v/>
      </c>
      <c r="K589" t="str">
        <f>IFERROR(INDEX($B$2:$B$2873,MATCH(ROWS($J$2:J589),$J$2:$J$2873,0)),"")</f>
        <v/>
      </c>
    </row>
    <row r="590" spans="1:11">
      <c r="A590" s="60" t="s">
        <v>194</v>
      </c>
      <c r="B590" s="60" t="s">
        <v>858</v>
      </c>
      <c r="C590" s="59">
        <v>0</v>
      </c>
      <c r="D590" s="60" t="s">
        <v>67</v>
      </c>
      <c r="E590" s="60" t="s">
        <v>50</v>
      </c>
      <c r="F590" s="60" t="s">
        <v>824</v>
      </c>
      <c r="G590" s="60" t="s">
        <v>824</v>
      </c>
      <c r="H590" s="60" t="s">
        <v>824</v>
      </c>
      <c r="I590">
        <f>--ISNUMBER(IFERROR(SEARCH(Anketa!$E$3,'SDF biotopi'!$A590,1),""))</f>
        <v>0</v>
      </c>
      <c r="J590" t="str">
        <f>IF(I590=1,COUNTIF($I$2:I590,1),"")</f>
        <v/>
      </c>
      <c r="K590" t="str">
        <f>IFERROR(INDEX($B$2:$B$2873,MATCH(ROWS($J$2:J590),$J$2:$J$2873,0)),"")</f>
        <v/>
      </c>
    </row>
    <row r="591" spans="1:11">
      <c r="A591" s="60" t="s">
        <v>194</v>
      </c>
      <c r="B591" s="60" t="s">
        <v>808</v>
      </c>
      <c r="C591" s="59">
        <v>186.25</v>
      </c>
      <c r="D591" s="60" t="s">
        <v>39</v>
      </c>
      <c r="E591" s="60" t="s">
        <v>41</v>
      </c>
      <c r="F591" s="60" t="s">
        <v>40</v>
      </c>
      <c r="G591" s="60" t="s">
        <v>210</v>
      </c>
      <c r="H591" s="60" t="s">
        <v>41</v>
      </c>
      <c r="I591">
        <f>--ISNUMBER(IFERROR(SEARCH(Anketa!$E$3,'SDF biotopi'!$A591,1),""))</f>
        <v>0</v>
      </c>
      <c r="J591" t="str">
        <f>IF(I591=1,COUNTIF($I$2:I591,1),"")</f>
        <v/>
      </c>
      <c r="K591" t="str">
        <f>IFERROR(INDEX($B$2:$B$2873,MATCH(ROWS($J$2:J591),$J$2:$J$2873,0)),"")</f>
        <v/>
      </c>
    </row>
    <row r="592" spans="1:11">
      <c r="A592" s="60" t="s">
        <v>194</v>
      </c>
      <c r="B592" s="60" t="s">
        <v>840</v>
      </c>
      <c r="C592" s="59">
        <v>31.69</v>
      </c>
      <c r="D592" s="60" t="s">
        <v>39</v>
      </c>
      <c r="E592" s="60" t="s">
        <v>818</v>
      </c>
      <c r="F592" s="60" t="s">
        <v>40</v>
      </c>
      <c r="G592" s="60" t="s">
        <v>818</v>
      </c>
      <c r="H592" s="60" t="s">
        <v>818</v>
      </c>
      <c r="I592">
        <f>--ISNUMBER(IFERROR(SEARCH(Anketa!$E$3,'SDF biotopi'!$A592,1),""))</f>
        <v>0</v>
      </c>
      <c r="J592" t="str">
        <f>IF(I592=1,COUNTIF($I$2:I592,1),"")</f>
        <v/>
      </c>
      <c r="K592" t="str">
        <f>IFERROR(INDEX($B$2:$B$2873,MATCH(ROWS($J$2:J592),$J$2:$J$2873,0)),"")</f>
        <v/>
      </c>
    </row>
    <row r="593" spans="1:11">
      <c r="A593" s="60" t="s">
        <v>196</v>
      </c>
      <c r="B593" s="60" t="s">
        <v>856</v>
      </c>
      <c r="C593" s="59">
        <v>8.4</v>
      </c>
      <c r="D593" s="60" t="s">
        <v>39</v>
      </c>
      <c r="E593" s="60" t="s">
        <v>41</v>
      </c>
      <c r="F593" s="60" t="s">
        <v>40</v>
      </c>
      <c r="G593" s="60" t="s">
        <v>41</v>
      </c>
      <c r="H593" s="60" t="s">
        <v>41</v>
      </c>
      <c r="I593">
        <f>--ISNUMBER(IFERROR(SEARCH(Anketa!$E$3,'SDF biotopi'!$A593,1),""))</f>
        <v>0</v>
      </c>
      <c r="J593" t="str">
        <f>IF(I593=1,COUNTIF($I$2:I593,1),"")</f>
        <v/>
      </c>
      <c r="K593" t="str">
        <f>IFERROR(INDEX($B$2:$B$2873,MATCH(ROWS($J$2:J593),$J$2:$J$2873,0)),"")</f>
        <v/>
      </c>
    </row>
    <row r="594" spans="1:11">
      <c r="A594" s="60" t="s">
        <v>196</v>
      </c>
      <c r="B594" s="60" t="s">
        <v>848</v>
      </c>
      <c r="C594" s="59">
        <v>19.100000000000001</v>
      </c>
      <c r="D594" s="60" t="s">
        <v>39</v>
      </c>
      <c r="E594" s="60" t="s">
        <v>40</v>
      </c>
      <c r="F594" s="60" t="s">
        <v>40</v>
      </c>
      <c r="G594" s="60" t="s">
        <v>40</v>
      </c>
      <c r="H594" s="60" t="s">
        <v>40</v>
      </c>
      <c r="I594">
        <f>--ISNUMBER(IFERROR(SEARCH(Anketa!$E$3,'SDF biotopi'!$A594,1),""))</f>
        <v>0</v>
      </c>
      <c r="J594" t="str">
        <f>IF(I594=1,COUNTIF($I$2:I594,1),"")</f>
        <v/>
      </c>
      <c r="K594" t="str">
        <f>IFERROR(INDEX($B$2:$B$2873,MATCH(ROWS($J$2:J594),$J$2:$J$2873,0)),"")</f>
        <v/>
      </c>
    </row>
    <row r="595" spans="1:11">
      <c r="A595" s="60" t="s">
        <v>196</v>
      </c>
      <c r="B595" s="60" t="s">
        <v>808</v>
      </c>
      <c r="C595" s="59">
        <v>0.8</v>
      </c>
      <c r="D595" s="60" t="s">
        <v>39</v>
      </c>
      <c r="E595" s="60" t="s">
        <v>818</v>
      </c>
      <c r="F595" s="60" t="s">
        <v>40</v>
      </c>
      <c r="G595" s="60" t="s">
        <v>818</v>
      </c>
      <c r="H595" s="60" t="s">
        <v>818</v>
      </c>
      <c r="I595">
        <f>--ISNUMBER(IFERROR(SEARCH(Anketa!$E$3,'SDF biotopi'!$A595,1),""))</f>
        <v>0</v>
      </c>
      <c r="J595" t="str">
        <f>IF(I595=1,COUNTIF($I$2:I595,1),"")</f>
        <v/>
      </c>
      <c r="K595" t="str">
        <f>IFERROR(INDEX($B$2:$B$2873,MATCH(ROWS($J$2:J595),$J$2:$J$2873,0)),"")</f>
        <v/>
      </c>
    </row>
    <row r="596" spans="1:11">
      <c r="A596" s="60" t="s">
        <v>196</v>
      </c>
      <c r="B596" s="60" t="s">
        <v>807</v>
      </c>
      <c r="C596" s="59">
        <v>38.799999999999997</v>
      </c>
      <c r="D596" s="60" t="s">
        <v>39</v>
      </c>
      <c r="E596" s="60" t="s">
        <v>818</v>
      </c>
      <c r="F596" s="60" t="s">
        <v>40</v>
      </c>
      <c r="G596" s="60" t="s">
        <v>818</v>
      </c>
      <c r="H596" s="60" t="s">
        <v>818</v>
      </c>
      <c r="I596">
        <f>--ISNUMBER(IFERROR(SEARCH(Anketa!$E$3,'SDF biotopi'!$A596,1),""))</f>
        <v>0</v>
      </c>
      <c r="J596" t="str">
        <f>IF(I596=1,COUNTIF($I$2:I596,1),"")</f>
        <v/>
      </c>
      <c r="K596" t="str">
        <f>IFERROR(INDEX($B$2:$B$2873,MATCH(ROWS($J$2:J596),$J$2:$J$2873,0)),"")</f>
        <v/>
      </c>
    </row>
    <row r="597" spans="1:11">
      <c r="A597" s="60" t="s">
        <v>196</v>
      </c>
      <c r="B597" s="60" t="s">
        <v>802</v>
      </c>
      <c r="C597" s="59">
        <v>129.80000000000001</v>
      </c>
      <c r="D597" s="60" t="s">
        <v>39</v>
      </c>
      <c r="E597" s="60" t="s">
        <v>41</v>
      </c>
      <c r="F597" s="60" t="s">
        <v>40</v>
      </c>
      <c r="G597" s="60" t="s">
        <v>41</v>
      </c>
      <c r="H597" s="60" t="s">
        <v>40</v>
      </c>
      <c r="I597">
        <f>--ISNUMBER(IFERROR(SEARCH(Anketa!$E$3,'SDF biotopi'!$A597,1),""))</f>
        <v>0</v>
      </c>
      <c r="J597" t="str">
        <f>IF(I597=1,COUNTIF($I$2:I597,1),"")</f>
        <v/>
      </c>
      <c r="K597" t="str">
        <f>IFERROR(INDEX($B$2:$B$2873,MATCH(ROWS($J$2:J597),$J$2:$J$2873,0)),"")</f>
        <v/>
      </c>
    </row>
    <row r="598" spans="1:11">
      <c r="A598" s="60" t="s">
        <v>196</v>
      </c>
      <c r="B598" s="60" t="s">
        <v>853</v>
      </c>
      <c r="C598" s="59">
        <v>514.6</v>
      </c>
      <c r="D598" s="60" t="s">
        <v>39</v>
      </c>
      <c r="E598" s="60" t="s">
        <v>40</v>
      </c>
      <c r="F598" s="60" t="s">
        <v>40</v>
      </c>
      <c r="G598" s="60" t="s">
        <v>210</v>
      </c>
      <c r="H598" s="60" t="s">
        <v>41</v>
      </c>
      <c r="I598">
        <f>--ISNUMBER(IFERROR(SEARCH(Anketa!$E$3,'SDF biotopi'!$A598,1),""))</f>
        <v>0</v>
      </c>
      <c r="J598" t="str">
        <f>IF(I598=1,COUNTIF($I$2:I598,1),"")</f>
        <v/>
      </c>
      <c r="K598" t="str">
        <f>IFERROR(INDEX($B$2:$B$2873,MATCH(ROWS($J$2:J598),$J$2:$J$2873,0)),"")</f>
        <v/>
      </c>
    </row>
    <row r="599" spans="1:11">
      <c r="A599" s="60" t="s">
        <v>196</v>
      </c>
      <c r="B599" s="60" t="s">
        <v>854</v>
      </c>
      <c r="C599" s="59">
        <v>4.0999999999999996</v>
      </c>
      <c r="D599" s="60" t="s">
        <v>39</v>
      </c>
      <c r="E599" s="60" t="s">
        <v>210</v>
      </c>
      <c r="F599" s="60" t="s">
        <v>40</v>
      </c>
      <c r="G599" s="60" t="s">
        <v>41</v>
      </c>
      <c r="H599" s="60" t="s">
        <v>210</v>
      </c>
      <c r="I599">
        <f>--ISNUMBER(IFERROR(SEARCH(Anketa!$E$3,'SDF biotopi'!$A599,1),""))</f>
        <v>0</v>
      </c>
      <c r="J599" t="str">
        <f>IF(I599=1,COUNTIF($I$2:I599,1),"")</f>
        <v/>
      </c>
      <c r="K599" t="str">
        <f>IFERROR(INDEX($B$2:$B$2873,MATCH(ROWS($J$2:J599),$J$2:$J$2873,0)),"")</f>
        <v/>
      </c>
    </row>
    <row r="600" spans="1:11">
      <c r="A600" s="60" t="s">
        <v>196</v>
      </c>
      <c r="B600" s="60" t="s">
        <v>851</v>
      </c>
      <c r="C600" s="59">
        <v>5</v>
      </c>
      <c r="D600" s="60" t="s">
        <v>39</v>
      </c>
      <c r="E600" s="60" t="s">
        <v>41</v>
      </c>
      <c r="F600" s="60" t="s">
        <v>40</v>
      </c>
      <c r="G600" s="60" t="s">
        <v>41</v>
      </c>
      <c r="H600" s="60" t="s">
        <v>41</v>
      </c>
      <c r="I600">
        <f>--ISNUMBER(IFERROR(SEARCH(Anketa!$E$3,'SDF biotopi'!$A600,1),""))</f>
        <v>0</v>
      </c>
      <c r="J600" t="str">
        <f>IF(I600=1,COUNTIF($I$2:I600,1),"")</f>
        <v/>
      </c>
      <c r="K600" t="str">
        <f>IFERROR(INDEX($B$2:$B$2873,MATCH(ROWS($J$2:J600),$J$2:$J$2873,0)),"")</f>
        <v/>
      </c>
    </row>
    <row r="601" spans="1:11">
      <c r="A601" s="60" t="s">
        <v>198</v>
      </c>
      <c r="B601" s="60" t="s">
        <v>816</v>
      </c>
      <c r="C601" s="59">
        <v>7</v>
      </c>
      <c r="D601" s="60" t="s">
        <v>39</v>
      </c>
      <c r="E601" s="60" t="s">
        <v>818</v>
      </c>
      <c r="F601" s="60" t="s">
        <v>40</v>
      </c>
      <c r="G601" s="60" t="s">
        <v>818</v>
      </c>
      <c r="H601" s="60" t="s">
        <v>818</v>
      </c>
      <c r="I601">
        <f>--ISNUMBER(IFERROR(SEARCH(Anketa!$E$3,'SDF biotopi'!$A601,1),""))</f>
        <v>0</v>
      </c>
      <c r="J601" t="str">
        <f>IF(I601=1,COUNTIF($I$2:I601,1),"")</f>
        <v/>
      </c>
      <c r="K601" t="str">
        <f>IFERROR(INDEX($B$2:$B$2873,MATCH(ROWS($J$2:J601),$J$2:$J$2873,0)),"")</f>
        <v/>
      </c>
    </row>
    <row r="602" spans="1:11">
      <c r="A602" s="60" t="s">
        <v>198</v>
      </c>
      <c r="B602" s="60" t="s">
        <v>826</v>
      </c>
      <c r="C602" s="59">
        <v>136.30000000000001</v>
      </c>
      <c r="D602" s="60" t="s">
        <v>39</v>
      </c>
      <c r="E602" s="60" t="s">
        <v>40</v>
      </c>
      <c r="F602" s="60" t="s">
        <v>210</v>
      </c>
      <c r="G602" s="60" t="s">
        <v>210</v>
      </c>
      <c r="H602" s="60" t="s">
        <v>41</v>
      </c>
      <c r="I602">
        <f>--ISNUMBER(IFERROR(SEARCH(Anketa!$E$3,'SDF biotopi'!$A602,1),""))</f>
        <v>0</v>
      </c>
      <c r="J602" t="str">
        <f>IF(I602=1,COUNTIF($I$2:I602,1),"")</f>
        <v/>
      </c>
      <c r="K602" t="str">
        <f>IFERROR(INDEX($B$2:$B$2873,MATCH(ROWS($J$2:J602),$J$2:$J$2873,0)),"")</f>
        <v/>
      </c>
    </row>
    <row r="603" spans="1:11">
      <c r="A603" s="60" t="s">
        <v>198</v>
      </c>
      <c r="B603" s="60" t="s">
        <v>814</v>
      </c>
      <c r="C603" s="59">
        <v>0</v>
      </c>
      <c r="D603" s="60" t="s">
        <v>39</v>
      </c>
      <c r="E603" s="60" t="s">
        <v>818</v>
      </c>
      <c r="F603" s="60" t="s">
        <v>40</v>
      </c>
      <c r="G603" s="60" t="s">
        <v>818</v>
      </c>
      <c r="H603" s="60" t="s">
        <v>818</v>
      </c>
      <c r="I603">
        <f>--ISNUMBER(IFERROR(SEARCH(Anketa!$E$3,'SDF biotopi'!$A603,1),""))</f>
        <v>0</v>
      </c>
      <c r="J603" t="str">
        <f>IF(I603=1,COUNTIF($I$2:I603,1),"")</f>
        <v/>
      </c>
      <c r="K603" t="str">
        <f>IFERROR(INDEX($B$2:$B$2873,MATCH(ROWS($J$2:J603),$J$2:$J$2873,0)),"")</f>
        <v/>
      </c>
    </row>
    <row r="604" spans="1:11">
      <c r="A604" s="60" t="s">
        <v>198</v>
      </c>
      <c r="B604" s="60" t="s">
        <v>825</v>
      </c>
      <c r="C604" s="59">
        <v>0</v>
      </c>
      <c r="D604" s="60" t="s">
        <v>39</v>
      </c>
      <c r="E604" s="60" t="s">
        <v>818</v>
      </c>
      <c r="F604" s="60" t="s">
        <v>40</v>
      </c>
      <c r="G604" s="60" t="s">
        <v>818</v>
      </c>
      <c r="H604" s="60" t="s">
        <v>818</v>
      </c>
      <c r="I604">
        <f>--ISNUMBER(IFERROR(SEARCH(Anketa!$E$3,'SDF biotopi'!$A604,1),""))</f>
        <v>0</v>
      </c>
      <c r="J604" t="str">
        <f>IF(I604=1,COUNTIF($I$2:I604,1),"")</f>
        <v/>
      </c>
      <c r="K604" t="str">
        <f>IFERROR(INDEX($B$2:$B$2873,MATCH(ROWS($J$2:J604),$J$2:$J$2873,0)),"")</f>
        <v/>
      </c>
    </row>
    <row r="605" spans="1:11">
      <c r="A605" s="60" t="s">
        <v>198</v>
      </c>
      <c r="B605" s="60" t="s">
        <v>836</v>
      </c>
      <c r="C605" s="59">
        <v>35.520000000000003</v>
      </c>
      <c r="D605" s="60" t="s">
        <v>39</v>
      </c>
      <c r="E605" s="60" t="s">
        <v>50</v>
      </c>
      <c r="F605" s="60" t="s">
        <v>818</v>
      </c>
      <c r="G605" s="60" t="s">
        <v>818</v>
      </c>
      <c r="H605" s="60" t="s">
        <v>818</v>
      </c>
      <c r="I605">
        <f>--ISNUMBER(IFERROR(SEARCH(Anketa!$E$3,'SDF biotopi'!$A605,1),""))</f>
        <v>0</v>
      </c>
      <c r="J605" t="str">
        <f>IF(I605=1,COUNTIF($I$2:I605,1),"")</f>
        <v/>
      </c>
      <c r="K605" t="str">
        <f>IFERROR(INDEX($B$2:$B$2873,MATCH(ROWS($J$2:J605),$J$2:$J$2873,0)),"")</f>
        <v/>
      </c>
    </row>
    <row r="606" spans="1:11">
      <c r="A606" s="60" t="s">
        <v>198</v>
      </c>
      <c r="B606" s="60" t="s">
        <v>807</v>
      </c>
      <c r="C606" s="59">
        <v>7.8</v>
      </c>
      <c r="D606" s="60" t="s">
        <v>39</v>
      </c>
      <c r="E606" s="60" t="s">
        <v>50</v>
      </c>
      <c r="F606" s="60" t="s">
        <v>40</v>
      </c>
      <c r="G606" s="60" t="s">
        <v>824</v>
      </c>
      <c r="H606" s="60" t="s">
        <v>824</v>
      </c>
      <c r="I606">
        <f>--ISNUMBER(IFERROR(SEARCH(Anketa!$E$3,'SDF biotopi'!$A606,1),""))</f>
        <v>0</v>
      </c>
      <c r="J606" t="str">
        <f>IF(I606=1,COUNTIF($I$2:I606,1),"")</f>
        <v/>
      </c>
      <c r="K606" t="str">
        <f>IFERROR(INDEX($B$2:$B$2873,MATCH(ROWS($J$2:J606),$J$2:$J$2873,0)),"")</f>
        <v/>
      </c>
    </row>
    <row r="607" spans="1:11">
      <c r="A607" s="60" t="s">
        <v>198</v>
      </c>
      <c r="B607" s="60" t="s">
        <v>810</v>
      </c>
      <c r="C607" s="59">
        <v>6.44</v>
      </c>
      <c r="D607" s="60" t="s">
        <v>39</v>
      </c>
      <c r="E607" s="60" t="s">
        <v>210</v>
      </c>
      <c r="F607" s="60" t="s">
        <v>40</v>
      </c>
      <c r="G607" s="60" t="s">
        <v>210</v>
      </c>
      <c r="H607" s="60" t="s">
        <v>41</v>
      </c>
      <c r="I607">
        <f>--ISNUMBER(IFERROR(SEARCH(Anketa!$E$3,'SDF biotopi'!$A607,1),""))</f>
        <v>0</v>
      </c>
      <c r="J607" t="str">
        <f>IF(I607=1,COUNTIF($I$2:I607,1),"")</f>
        <v/>
      </c>
      <c r="K607" t="str">
        <f>IFERROR(INDEX($B$2:$B$2873,MATCH(ROWS($J$2:J607),$J$2:$J$2873,0)),"")</f>
        <v/>
      </c>
    </row>
    <row r="608" spans="1:11">
      <c r="A608" s="60" t="s">
        <v>198</v>
      </c>
      <c r="B608" s="60" t="s">
        <v>808</v>
      </c>
      <c r="C608" s="59">
        <v>38.6</v>
      </c>
      <c r="D608" s="60" t="s">
        <v>39</v>
      </c>
      <c r="E608" s="60" t="s">
        <v>210</v>
      </c>
      <c r="F608" s="60" t="s">
        <v>40</v>
      </c>
      <c r="G608" s="60" t="s">
        <v>210</v>
      </c>
      <c r="H608" s="60" t="s">
        <v>210</v>
      </c>
      <c r="I608">
        <f>--ISNUMBER(IFERROR(SEARCH(Anketa!$E$3,'SDF biotopi'!$A608,1),""))</f>
        <v>0</v>
      </c>
      <c r="J608" t="str">
        <f>IF(I608=1,COUNTIF($I$2:I608,1),"")</f>
        <v/>
      </c>
      <c r="K608" t="str">
        <f>IFERROR(INDEX($B$2:$B$2873,MATCH(ROWS($J$2:J608),$J$2:$J$2873,0)),"")</f>
        <v/>
      </c>
    </row>
    <row r="609" spans="1:11">
      <c r="A609" s="60" t="s">
        <v>198</v>
      </c>
      <c r="B609" s="60" t="s">
        <v>823</v>
      </c>
      <c r="C609" s="59">
        <v>0</v>
      </c>
      <c r="D609" s="60" t="s">
        <v>39</v>
      </c>
      <c r="E609" s="60" t="s">
        <v>40</v>
      </c>
      <c r="F609" s="60" t="s">
        <v>40</v>
      </c>
      <c r="G609" s="60" t="s">
        <v>41</v>
      </c>
      <c r="H609" s="60" t="s">
        <v>40</v>
      </c>
      <c r="I609">
        <f>--ISNUMBER(IFERROR(SEARCH(Anketa!$E$3,'SDF biotopi'!$A609,1),""))</f>
        <v>0</v>
      </c>
      <c r="J609" t="str">
        <f>IF(I609=1,COUNTIF($I$2:I609,1),"")</f>
        <v/>
      </c>
      <c r="K609" t="str">
        <f>IFERROR(INDEX($B$2:$B$2873,MATCH(ROWS($J$2:J609),$J$2:$J$2873,0)),"")</f>
        <v/>
      </c>
    </row>
    <row r="610" spans="1:11">
      <c r="A610" s="60" t="s">
        <v>198</v>
      </c>
      <c r="B610" s="60" t="s">
        <v>813</v>
      </c>
      <c r="C610" s="59">
        <v>3.6</v>
      </c>
      <c r="D610" s="60" t="s">
        <v>39</v>
      </c>
      <c r="E610" s="60" t="s">
        <v>40</v>
      </c>
      <c r="F610" s="60" t="s">
        <v>40</v>
      </c>
      <c r="G610" s="60" t="s">
        <v>40</v>
      </c>
      <c r="H610" s="60" t="s">
        <v>40</v>
      </c>
      <c r="I610">
        <f>--ISNUMBER(IFERROR(SEARCH(Anketa!$E$3,'SDF biotopi'!$A610,1),""))</f>
        <v>0</v>
      </c>
      <c r="J610" t="str">
        <f>IF(I610=1,COUNTIF($I$2:I610,1),"")</f>
        <v/>
      </c>
      <c r="K610" t="str">
        <f>IFERROR(INDEX($B$2:$B$2873,MATCH(ROWS($J$2:J610),$J$2:$J$2873,0)),"")</f>
        <v/>
      </c>
    </row>
    <row r="611" spans="1:11">
      <c r="A611" s="60" t="s">
        <v>198</v>
      </c>
      <c r="B611" s="60" t="s">
        <v>802</v>
      </c>
      <c r="C611" s="59">
        <v>26.58</v>
      </c>
      <c r="D611" s="60" t="s">
        <v>39</v>
      </c>
      <c r="E611" s="60" t="s">
        <v>41</v>
      </c>
      <c r="F611" s="60" t="s">
        <v>40</v>
      </c>
      <c r="G611" s="60" t="s">
        <v>210</v>
      </c>
      <c r="H611" s="60" t="s">
        <v>40</v>
      </c>
      <c r="I611">
        <f>--ISNUMBER(IFERROR(SEARCH(Anketa!$E$3,'SDF biotopi'!$A611,1),""))</f>
        <v>0</v>
      </c>
      <c r="J611" t="str">
        <f>IF(I611=1,COUNTIF($I$2:I611,1),"")</f>
        <v/>
      </c>
      <c r="K611" t="str">
        <f>IFERROR(INDEX($B$2:$B$2873,MATCH(ROWS($J$2:J611),$J$2:$J$2873,0)),"")</f>
        <v/>
      </c>
    </row>
    <row r="612" spans="1:11">
      <c r="A612" s="60" t="s">
        <v>200</v>
      </c>
      <c r="B612" s="60" t="s">
        <v>807</v>
      </c>
      <c r="C612" s="59">
        <v>0.28000000000000003</v>
      </c>
      <c r="D612" s="60" t="s">
        <v>39</v>
      </c>
      <c r="E612" s="60" t="s">
        <v>40</v>
      </c>
      <c r="F612" s="60" t="s">
        <v>40</v>
      </c>
      <c r="G612" s="60" t="s">
        <v>41</v>
      </c>
      <c r="H612" s="60" t="s">
        <v>40</v>
      </c>
      <c r="I612">
        <f>--ISNUMBER(IFERROR(SEARCH(Anketa!$E$3,'SDF biotopi'!$A612,1),""))</f>
        <v>0</v>
      </c>
      <c r="J612" t="str">
        <f>IF(I612=1,COUNTIF($I$2:I612,1),"")</f>
        <v/>
      </c>
      <c r="K612" t="str">
        <f>IFERROR(INDEX($B$2:$B$2873,MATCH(ROWS($J$2:J612),$J$2:$J$2873,0)),"")</f>
        <v/>
      </c>
    </row>
    <row r="613" spans="1:11">
      <c r="A613" s="60" t="s">
        <v>200</v>
      </c>
      <c r="B613" s="60" t="s">
        <v>823</v>
      </c>
      <c r="C613" s="59">
        <v>2.69</v>
      </c>
      <c r="D613" s="60" t="s">
        <v>39</v>
      </c>
      <c r="E613" s="60" t="s">
        <v>41</v>
      </c>
      <c r="F613" s="60" t="s">
        <v>40</v>
      </c>
      <c r="G613" s="60" t="s">
        <v>210</v>
      </c>
      <c r="H613" s="60" t="s">
        <v>210</v>
      </c>
      <c r="I613">
        <f>--ISNUMBER(IFERROR(SEARCH(Anketa!$E$3,'SDF biotopi'!$A613,1),""))</f>
        <v>0</v>
      </c>
      <c r="J613" t="str">
        <f>IF(I613=1,COUNTIF($I$2:I613,1),"")</f>
        <v/>
      </c>
      <c r="K613" t="str">
        <f>IFERROR(INDEX($B$2:$B$2873,MATCH(ROWS($J$2:J613),$J$2:$J$2873,0)),"")</f>
        <v/>
      </c>
    </row>
    <row r="614" spans="1:11">
      <c r="A614" s="60" t="s">
        <v>200</v>
      </c>
      <c r="B614" s="60" t="s">
        <v>815</v>
      </c>
      <c r="C614" s="59">
        <v>0</v>
      </c>
      <c r="D614" s="60" t="s">
        <v>39</v>
      </c>
      <c r="E614" s="60" t="s">
        <v>40</v>
      </c>
      <c r="F614" s="60" t="s">
        <v>40</v>
      </c>
      <c r="G614" s="60" t="s">
        <v>41</v>
      </c>
      <c r="H614" s="60" t="s">
        <v>40</v>
      </c>
      <c r="I614">
        <f>--ISNUMBER(IFERROR(SEARCH(Anketa!$E$3,'SDF biotopi'!$A614,1),""))</f>
        <v>0</v>
      </c>
      <c r="J614" t="str">
        <f>IF(I614=1,COUNTIF($I$2:I614,1),"")</f>
        <v/>
      </c>
      <c r="K614" t="str">
        <f>IFERROR(INDEX($B$2:$B$2873,MATCH(ROWS($J$2:J614),$J$2:$J$2873,0)),"")</f>
        <v/>
      </c>
    </row>
    <row r="615" spans="1:11">
      <c r="A615" s="60" t="s">
        <v>200</v>
      </c>
      <c r="B615" s="60" t="s">
        <v>802</v>
      </c>
      <c r="C615" s="59">
        <v>38.229999999999997</v>
      </c>
      <c r="D615" s="60" t="s">
        <v>39</v>
      </c>
      <c r="E615" s="60" t="s">
        <v>41</v>
      </c>
      <c r="F615" s="60" t="s">
        <v>40</v>
      </c>
      <c r="G615" s="60" t="s">
        <v>41</v>
      </c>
      <c r="H615" s="60" t="s">
        <v>41</v>
      </c>
      <c r="I615">
        <f>--ISNUMBER(IFERROR(SEARCH(Anketa!$E$3,'SDF biotopi'!$A615,1),""))</f>
        <v>0</v>
      </c>
      <c r="J615" t="str">
        <f>IF(I615=1,COUNTIF($I$2:I615,1),"")</f>
        <v/>
      </c>
      <c r="K615" t="str">
        <f>IFERROR(INDEX($B$2:$B$2873,MATCH(ROWS($J$2:J615),$J$2:$J$2873,0)),"")</f>
        <v/>
      </c>
    </row>
    <row r="616" spans="1:11">
      <c r="A616" s="60" t="s">
        <v>200</v>
      </c>
      <c r="B616" s="60" t="s">
        <v>831</v>
      </c>
      <c r="C616" s="59">
        <v>0</v>
      </c>
      <c r="D616" s="60" t="s">
        <v>39</v>
      </c>
      <c r="E616" s="60" t="s">
        <v>40</v>
      </c>
      <c r="F616" s="60" t="s">
        <v>40</v>
      </c>
      <c r="G616" s="60" t="s">
        <v>41</v>
      </c>
      <c r="H616" s="60" t="s">
        <v>40</v>
      </c>
      <c r="I616">
        <f>--ISNUMBER(IFERROR(SEARCH(Anketa!$E$3,'SDF biotopi'!$A616,1),""))</f>
        <v>0</v>
      </c>
      <c r="J616" t="str">
        <f>IF(I616=1,COUNTIF($I$2:I616,1),"")</f>
        <v/>
      </c>
      <c r="K616" t="str">
        <f>IFERROR(INDEX($B$2:$B$2873,MATCH(ROWS($J$2:J616),$J$2:$J$2873,0)),"")</f>
        <v/>
      </c>
    </row>
    <row r="617" spans="1:11">
      <c r="A617" s="60" t="s">
        <v>200</v>
      </c>
      <c r="B617" s="60" t="s">
        <v>806</v>
      </c>
      <c r="C617" s="59">
        <v>29.12</v>
      </c>
      <c r="D617" s="60" t="s">
        <v>39</v>
      </c>
      <c r="E617" s="60" t="s">
        <v>40</v>
      </c>
      <c r="F617" s="60" t="s">
        <v>40</v>
      </c>
      <c r="G617" s="60" t="s">
        <v>41</v>
      </c>
      <c r="H617" s="60" t="s">
        <v>40</v>
      </c>
      <c r="I617">
        <f>--ISNUMBER(IFERROR(SEARCH(Anketa!$E$3,'SDF biotopi'!$A617,1),""))</f>
        <v>0</v>
      </c>
      <c r="J617" t="str">
        <f>IF(I617=1,COUNTIF($I$2:I617,1),"")</f>
        <v/>
      </c>
      <c r="K617" t="str">
        <f>IFERROR(INDEX($B$2:$B$2873,MATCH(ROWS($J$2:J617),$J$2:$J$2873,0)),"")</f>
        <v/>
      </c>
    </row>
    <row r="618" spans="1:11">
      <c r="A618" s="60" t="s">
        <v>200</v>
      </c>
      <c r="B618" s="60" t="s">
        <v>809</v>
      </c>
      <c r="C618" s="59">
        <v>0.87</v>
      </c>
      <c r="D618" s="60" t="s">
        <v>39</v>
      </c>
      <c r="E618" s="60" t="s">
        <v>40</v>
      </c>
      <c r="F618" s="60" t="s">
        <v>40</v>
      </c>
      <c r="G618" s="60" t="s">
        <v>41</v>
      </c>
      <c r="H618" s="60" t="s">
        <v>40</v>
      </c>
      <c r="I618">
        <f>--ISNUMBER(IFERROR(SEARCH(Anketa!$E$3,'SDF biotopi'!$A618,1),""))</f>
        <v>0</v>
      </c>
      <c r="J618" t="str">
        <f>IF(I618=1,COUNTIF($I$2:I618,1),"")</f>
        <v/>
      </c>
      <c r="K618" t="str">
        <f>IFERROR(INDEX($B$2:$B$2873,MATCH(ROWS($J$2:J618),$J$2:$J$2873,0)),"")</f>
        <v/>
      </c>
    </row>
    <row r="619" spans="1:11">
      <c r="A619" s="60" t="s">
        <v>200</v>
      </c>
      <c r="B619" s="60" t="s">
        <v>804</v>
      </c>
      <c r="C619" s="59">
        <v>0</v>
      </c>
      <c r="D619" s="60" t="s">
        <v>39</v>
      </c>
      <c r="E619" s="60" t="s">
        <v>41</v>
      </c>
      <c r="F619" s="60" t="s">
        <v>40</v>
      </c>
      <c r="G619" s="60" t="s">
        <v>41</v>
      </c>
      <c r="H619" s="60" t="s">
        <v>41</v>
      </c>
      <c r="I619">
        <f>--ISNUMBER(IFERROR(SEARCH(Anketa!$E$3,'SDF biotopi'!$A619,1),""))</f>
        <v>0</v>
      </c>
      <c r="J619" t="str">
        <f>IF(I619=1,COUNTIF($I$2:I619,1),"")</f>
        <v/>
      </c>
      <c r="K619" t="str">
        <f>IFERROR(INDEX($B$2:$B$2873,MATCH(ROWS($J$2:J619),$J$2:$J$2873,0)),"")</f>
        <v/>
      </c>
    </row>
    <row r="620" spans="1:11">
      <c r="A620" s="60" t="s">
        <v>200</v>
      </c>
      <c r="B620" s="60" t="s">
        <v>808</v>
      </c>
      <c r="C620" s="59">
        <v>1.91</v>
      </c>
      <c r="D620" s="60" t="s">
        <v>39</v>
      </c>
      <c r="E620" s="60" t="s">
        <v>40</v>
      </c>
      <c r="F620" s="60" t="s">
        <v>40</v>
      </c>
      <c r="G620" s="60" t="s">
        <v>41</v>
      </c>
      <c r="H620" s="60" t="s">
        <v>40</v>
      </c>
      <c r="I620">
        <f>--ISNUMBER(IFERROR(SEARCH(Anketa!$E$3,'SDF biotopi'!$A620,1),""))</f>
        <v>0</v>
      </c>
      <c r="J620" t="str">
        <f>IF(I620=1,COUNTIF($I$2:I620,1),"")</f>
        <v/>
      </c>
      <c r="K620" t="str">
        <f>IFERROR(INDEX($B$2:$B$2873,MATCH(ROWS($J$2:J620),$J$2:$J$2873,0)),"")</f>
        <v/>
      </c>
    </row>
    <row r="621" spans="1:11">
      <c r="A621" s="60" t="s">
        <v>202</v>
      </c>
      <c r="B621" s="60" t="s">
        <v>802</v>
      </c>
      <c r="C621" s="59">
        <v>29.4</v>
      </c>
      <c r="D621" s="60" t="s">
        <v>39</v>
      </c>
      <c r="E621" s="60" t="s">
        <v>818</v>
      </c>
      <c r="F621" s="60" t="s">
        <v>40</v>
      </c>
      <c r="G621" s="60" t="s">
        <v>818</v>
      </c>
      <c r="H621" s="60" t="s">
        <v>818</v>
      </c>
      <c r="I621">
        <f>--ISNUMBER(IFERROR(SEARCH(Anketa!$E$3,'SDF biotopi'!$A621,1),""))</f>
        <v>0</v>
      </c>
      <c r="J621" t="str">
        <f>IF(I621=1,COUNTIF($I$2:I621,1),"")</f>
        <v/>
      </c>
      <c r="K621" t="str">
        <f>IFERROR(INDEX($B$2:$B$2873,MATCH(ROWS($J$2:J621),$J$2:$J$2873,0)),"")</f>
        <v/>
      </c>
    </row>
    <row r="622" spans="1:11">
      <c r="A622" s="60" t="s">
        <v>202</v>
      </c>
      <c r="B622" s="60" t="s">
        <v>833</v>
      </c>
      <c r="C622" s="59">
        <v>0</v>
      </c>
      <c r="D622" s="60" t="s">
        <v>67</v>
      </c>
      <c r="E622" s="60" t="s">
        <v>50</v>
      </c>
      <c r="F622" s="60" t="s">
        <v>824</v>
      </c>
      <c r="G622" s="60" t="s">
        <v>824</v>
      </c>
      <c r="H622" s="60" t="s">
        <v>824</v>
      </c>
      <c r="I622">
        <f>--ISNUMBER(IFERROR(SEARCH(Anketa!$E$3,'SDF biotopi'!$A622,1),""))</f>
        <v>0</v>
      </c>
      <c r="J622" t="str">
        <f>IF(I622=1,COUNTIF($I$2:I622,1),"")</f>
        <v/>
      </c>
      <c r="K622" t="str">
        <f>IFERROR(INDEX($B$2:$B$2873,MATCH(ROWS($J$2:J622),$J$2:$J$2873,0)),"")</f>
        <v/>
      </c>
    </row>
    <row r="623" spans="1:11">
      <c r="A623" s="60" t="s">
        <v>202</v>
      </c>
      <c r="B623" s="60" t="s">
        <v>816</v>
      </c>
      <c r="C623" s="59">
        <v>2.0299999999999998</v>
      </c>
      <c r="D623" s="60" t="s">
        <v>39</v>
      </c>
      <c r="E623" s="60" t="s">
        <v>818</v>
      </c>
      <c r="F623" s="60" t="s">
        <v>40</v>
      </c>
      <c r="G623" s="60" t="s">
        <v>818</v>
      </c>
      <c r="H623" s="60" t="s">
        <v>818</v>
      </c>
      <c r="I623">
        <f>--ISNUMBER(IFERROR(SEARCH(Anketa!$E$3,'SDF biotopi'!$A623,1),""))</f>
        <v>0</v>
      </c>
      <c r="J623" t="str">
        <f>IF(I623=1,COUNTIF($I$2:I623,1),"")</f>
        <v/>
      </c>
      <c r="K623" t="str">
        <f>IFERROR(INDEX($B$2:$B$2873,MATCH(ROWS($J$2:J623),$J$2:$J$2873,0)),"")</f>
        <v/>
      </c>
    </row>
    <row r="624" spans="1:11">
      <c r="A624" s="60" t="s">
        <v>202</v>
      </c>
      <c r="B624" s="60" t="s">
        <v>826</v>
      </c>
      <c r="C624" s="59">
        <v>6.26</v>
      </c>
      <c r="D624" s="60" t="s">
        <v>39</v>
      </c>
      <c r="E624" s="60" t="s">
        <v>41</v>
      </c>
      <c r="F624" s="60" t="s">
        <v>41</v>
      </c>
      <c r="G624" s="60" t="s">
        <v>41</v>
      </c>
      <c r="H624" s="60" t="s">
        <v>41</v>
      </c>
      <c r="I624">
        <f>--ISNUMBER(IFERROR(SEARCH(Anketa!$E$3,'SDF biotopi'!$A624,1),""))</f>
        <v>0</v>
      </c>
      <c r="J624" t="str">
        <f>IF(I624=1,COUNTIF($I$2:I624,1),"")</f>
        <v/>
      </c>
      <c r="K624" t="str">
        <f>IFERROR(INDEX($B$2:$B$2873,MATCH(ROWS($J$2:J624),$J$2:$J$2873,0)),"")</f>
        <v/>
      </c>
    </row>
    <row r="625" spans="1:11">
      <c r="A625" s="60" t="s">
        <v>202</v>
      </c>
      <c r="B625" s="60" t="s">
        <v>813</v>
      </c>
      <c r="C625" s="59">
        <v>0.15</v>
      </c>
      <c r="D625" s="60" t="s">
        <v>39</v>
      </c>
      <c r="E625" s="60" t="s">
        <v>818</v>
      </c>
      <c r="F625" s="60" t="s">
        <v>40</v>
      </c>
      <c r="G625" s="60" t="s">
        <v>818</v>
      </c>
      <c r="H625" s="60" t="s">
        <v>818</v>
      </c>
      <c r="I625">
        <f>--ISNUMBER(IFERROR(SEARCH(Anketa!$E$3,'SDF biotopi'!$A625,1),""))</f>
        <v>0</v>
      </c>
      <c r="J625" t="str">
        <f>IF(I625=1,COUNTIF($I$2:I625,1),"")</f>
        <v/>
      </c>
      <c r="K625" t="str">
        <f>IFERROR(INDEX($B$2:$B$2873,MATCH(ROWS($J$2:J625),$J$2:$J$2873,0)),"")</f>
        <v/>
      </c>
    </row>
    <row r="626" spans="1:11">
      <c r="A626" s="60" t="s">
        <v>202</v>
      </c>
      <c r="B626" s="60" t="s">
        <v>836</v>
      </c>
      <c r="C626" s="59">
        <v>14.16</v>
      </c>
      <c r="D626" s="60" t="s">
        <v>39</v>
      </c>
      <c r="E626" s="60" t="s">
        <v>818</v>
      </c>
      <c r="F626" s="60" t="s">
        <v>40</v>
      </c>
      <c r="G626" s="60" t="s">
        <v>818</v>
      </c>
      <c r="H626" s="60" t="s">
        <v>818</v>
      </c>
      <c r="I626">
        <f>--ISNUMBER(IFERROR(SEARCH(Anketa!$E$3,'SDF biotopi'!$A626,1),""))</f>
        <v>0</v>
      </c>
      <c r="J626" t="str">
        <f>IF(I626=1,COUNTIF($I$2:I626,1),"")</f>
        <v/>
      </c>
      <c r="K626" t="str">
        <f>IFERROR(INDEX($B$2:$B$2873,MATCH(ROWS($J$2:J626),$J$2:$J$2873,0)),"")</f>
        <v/>
      </c>
    </row>
    <row r="627" spans="1:11">
      <c r="A627" s="60" t="s">
        <v>202</v>
      </c>
      <c r="B627" s="60" t="s">
        <v>810</v>
      </c>
      <c r="C627" s="59">
        <v>8.58</v>
      </c>
      <c r="D627" s="60" t="s">
        <v>39</v>
      </c>
      <c r="E627" s="60" t="s">
        <v>41</v>
      </c>
      <c r="F627" s="60" t="s">
        <v>40</v>
      </c>
      <c r="G627" s="60" t="s">
        <v>210</v>
      </c>
      <c r="H627" s="60" t="s">
        <v>210</v>
      </c>
      <c r="I627">
        <f>--ISNUMBER(IFERROR(SEARCH(Anketa!$E$3,'SDF biotopi'!$A627,1),""))</f>
        <v>0</v>
      </c>
      <c r="J627" t="str">
        <f>IF(I627=1,COUNTIF($I$2:I627,1),"")</f>
        <v/>
      </c>
      <c r="K627" t="str">
        <f>IFERROR(INDEX($B$2:$B$2873,MATCH(ROWS($J$2:J627),$J$2:$J$2873,0)),"")</f>
        <v/>
      </c>
    </row>
    <row r="628" spans="1:11">
      <c r="A628" s="60" t="s">
        <v>202</v>
      </c>
      <c r="B628" s="60" t="s">
        <v>806</v>
      </c>
      <c r="C628" s="59">
        <v>80.44</v>
      </c>
      <c r="D628" s="60" t="s">
        <v>39</v>
      </c>
      <c r="E628" s="60" t="s">
        <v>41</v>
      </c>
      <c r="F628" s="60" t="s">
        <v>40</v>
      </c>
      <c r="G628" s="60" t="s">
        <v>41</v>
      </c>
      <c r="H628" s="60" t="s">
        <v>41</v>
      </c>
      <c r="I628">
        <f>--ISNUMBER(IFERROR(SEARCH(Anketa!$E$3,'SDF biotopi'!$A628,1),""))</f>
        <v>0</v>
      </c>
      <c r="J628" t="str">
        <f>IF(I628=1,COUNTIF($I$2:I628,1),"")</f>
        <v/>
      </c>
      <c r="K628" t="str">
        <f>IFERROR(INDEX($B$2:$B$2873,MATCH(ROWS($J$2:J628),$J$2:$J$2873,0)),"")</f>
        <v/>
      </c>
    </row>
    <row r="629" spans="1:11">
      <c r="A629" s="60" t="s">
        <v>202</v>
      </c>
      <c r="B629" s="60" t="s">
        <v>815</v>
      </c>
      <c r="C629" s="59">
        <v>2.99</v>
      </c>
      <c r="D629" s="60" t="s">
        <v>39</v>
      </c>
      <c r="E629" s="60" t="s">
        <v>818</v>
      </c>
      <c r="F629" s="60" t="s">
        <v>40</v>
      </c>
      <c r="G629" s="60" t="s">
        <v>818</v>
      </c>
      <c r="H629" s="60" t="s">
        <v>818</v>
      </c>
      <c r="I629">
        <f>--ISNUMBER(IFERROR(SEARCH(Anketa!$E$3,'SDF biotopi'!$A629,1),""))</f>
        <v>0</v>
      </c>
      <c r="J629" t="str">
        <f>IF(I629=1,COUNTIF($I$2:I629,1),"")</f>
        <v/>
      </c>
      <c r="K629" t="str">
        <f>IFERROR(INDEX($B$2:$B$2873,MATCH(ROWS($J$2:J629),$J$2:$J$2873,0)),"")</f>
        <v/>
      </c>
    </row>
    <row r="630" spans="1:11">
      <c r="A630" s="60" t="s">
        <v>202</v>
      </c>
      <c r="B630" s="60" t="s">
        <v>814</v>
      </c>
      <c r="C630" s="59">
        <v>6.99</v>
      </c>
      <c r="D630" s="60" t="s">
        <v>39</v>
      </c>
      <c r="E630" s="60" t="s">
        <v>818</v>
      </c>
      <c r="F630" s="60" t="s">
        <v>40</v>
      </c>
      <c r="G630" s="60" t="s">
        <v>818</v>
      </c>
      <c r="H630" s="60" t="s">
        <v>818</v>
      </c>
      <c r="I630">
        <f>--ISNUMBER(IFERROR(SEARCH(Anketa!$E$3,'SDF biotopi'!$A630,1),""))</f>
        <v>0</v>
      </c>
      <c r="J630" t="str">
        <f>IF(I630=1,COUNTIF($I$2:I630,1),"")</f>
        <v/>
      </c>
      <c r="K630" t="str">
        <f>IFERROR(INDEX($B$2:$B$2873,MATCH(ROWS($J$2:J630),$J$2:$J$2873,0)),"")</f>
        <v/>
      </c>
    </row>
    <row r="631" spans="1:11">
      <c r="A631" s="60" t="s">
        <v>202</v>
      </c>
      <c r="B631" s="60" t="s">
        <v>823</v>
      </c>
      <c r="C631" s="59">
        <v>0</v>
      </c>
      <c r="D631" s="60" t="s">
        <v>67</v>
      </c>
      <c r="E631" s="60" t="s">
        <v>50</v>
      </c>
      <c r="F631" s="60" t="s">
        <v>824</v>
      </c>
      <c r="G631" s="60" t="s">
        <v>824</v>
      </c>
      <c r="H631" s="60" t="s">
        <v>824</v>
      </c>
      <c r="I631">
        <f>--ISNUMBER(IFERROR(SEARCH(Anketa!$E$3,'SDF biotopi'!$A631,1),""))</f>
        <v>0</v>
      </c>
      <c r="J631" t="str">
        <f>IF(I631=1,COUNTIF($I$2:I631,1),"")</f>
        <v/>
      </c>
      <c r="K631" t="str">
        <f>IFERROR(INDEX($B$2:$B$2873,MATCH(ROWS($J$2:J631),$J$2:$J$2873,0)),"")</f>
        <v/>
      </c>
    </row>
    <row r="632" spans="1:11">
      <c r="A632" s="60" t="s">
        <v>202</v>
      </c>
      <c r="B632" s="60" t="s">
        <v>808</v>
      </c>
      <c r="C632" s="59">
        <v>1.43</v>
      </c>
      <c r="D632" s="60" t="s">
        <v>39</v>
      </c>
      <c r="E632" s="60" t="s">
        <v>818</v>
      </c>
      <c r="F632" s="60" t="s">
        <v>40</v>
      </c>
      <c r="G632" s="60" t="s">
        <v>818</v>
      </c>
      <c r="H632" s="60" t="s">
        <v>818</v>
      </c>
      <c r="I632">
        <f>--ISNUMBER(IFERROR(SEARCH(Anketa!$E$3,'SDF biotopi'!$A632,1),""))</f>
        <v>0</v>
      </c>
      <c r="J632" t="str">
        <f>IF(I632=1,COUNTIF($I$2:I632,1),"")</f>
        <v/>
      </c>
      <c r="K632" t="str">
        <f>IFERROR(INDEX($B$2:$B$2873,MATCH(ROWS($J$2:J632),$J$2:$J$2873,0)),"")</f>
        <v/>
      </c>
    </row>
    <row r="633" spans="1:11">
      <c r="A633" s="60" t="s">
        <v>202</v>
      </c>
      <c r="B633" s="60" t="s">
        <v>817</v>
      </c>
      <c r="C633" s="59">
        <v>1.32</v>
      </c>
      <c r="D633" s="60" t="s">
        <v>39</v>
      </c>
      <c r="E633" s="60" t="s">
        <v>818</v>
      </c>
      <c r="F633" s="60" t="s">
        <v>40</v>
      </c>
      <c r="G633" s="60" t="s">
        <v>818</v>
      </c>
      <c r="H633" s="60" t="s">
        <v>818</v>
      </c>
      <c r="I633">
        <f>--ISNUMBER(IFERROR(SEARCH(Anketa!$E$3,'SDF biotopi'!$A633,1),""))</f>
        <v>0</v>
      </c>
      <c r="J633" t="str">
        <f>IF(I633=1,COUNTIF($I$2:I633,1),"")</f>
        <v/>
      </c>
      <c r="K633" t="str">
        <f>IFERROR(INDEX($B$2:$B$2873,MATCH(ROWS($J$2:J633),$J$2:$J$2873,0)),"")</f>
        <v/>
      </c>
    </row>
    <row r="634" spans="1:11">
      <c r="A634" s="60" t="s">
        <v>204</v>
      </c>
      <c r="B634" s="60" t="s">
        <v>817</v>
      </c>
      <c r="C634" s="59">
        <v>16.95</v>
      </c>
      <c r="D634" s="60" t="s">
        <v>39</v>
      </c>
      <c r="E634" s="60" t="s">
        <v>41</v>
      </c>
      <c r="F634" s="60" t="s">
        <v>40</v>
      </c>
      <c r="G634" s="60" t="s">
        <v>41</v>
      </c>
      <c r="H634" s="60" t="s">
        <v>41</v>
      </c>
      <c r="I634">
        <f>--ISNUMBER(IFERROR(SEARCH(Anketa!$E$3,'SDF biotopi'!$A634,1),""))</f>
        <v>0</v>
      </c>
      <c r="J634" t="str">
        <f>IF(I634=1,COUNTIF($I$2:I634,1),"")</f>
        <v/>
      </c>
      <c r="K634" t="str">
        <f>IFERROR(INDEX($B$2:$B$2873,MATCH(ROWS($J$2:J634),$J$2:$J$2873,0)),"")</f>
        <v/>
      </c>
    </row>
    <row r="635" spans="1:11">
      <c r="A635" s="60" t="s">
        <v>204</v>
      </c>
      <c r="B635" s="60" t="s">
        <v>815</v>
      </c>
      <c r="C635" s="59">
        <v>0.82</v>
      </c>
      <c r="D635" s="60" t="s">
        <v>39</v>
      </c>
      <c r="E635" s="60" t="s">
        <v>818</v>
      </c>
      <c r="F635" s="60" t="s">
        <v>40</v>
      </c>
      <c r="G635" s="60" t="s">
        <v>818</v>
      </c>
      <c r="H635" s="60" t="s">
        <v>818</v>
      </c>
      <c r="I635">
        <f>--ISNUMBER(IFERROR(SEARCH(Anketa!$E$3,'SDF biotopi'!$A635,1),""))</f>
        <v>0</v>
      </c>
      <c r="J635" t="str">
        <f>IF(I635=1,COUNTIF($I$2:I635,1),"")</f>
        <v/>
      </c>
      <c r="K635" t="str">
        <f>IFERROR(INDEX($B$2:$B$2873,MATCH(ROWS($J$2:J635),$J$2:$J$2873,0)),"")</f>
        <v/>
      </c>
    </row>
    <row r="636" spans="1:11">
      <c r="A636" s="60" t="s">
        <v>204</v>
      </c>
      <c r="B636" s="60" t="s">
        <v>820</v>
      </c>
      <c r="C636" s="59">
        <v>100.92</v>
      </c>
      <c r="D636" s="60" t="s">
        <v>39</v>
      </c>
      <c r="E636" s="60" t="s">
        <v>40</v>
      </c>
      <c r="F636" s="60" t="s">
        <v>40</v>
      </c>
      <c r="G636" s="60" t="s">
        <v>210</v>
      </c>
      <c r="H636" s="60" t="s">
        <v>40</v>
      </c>
      <c r="I636">
        <f>--ISNUMBER(IFERROR(SEARCH(Anketa!$E$3,'SDF biotopi'!$A636,1),""))</f>
        <v>0</v>
      </c>
      <c r="J636" t="str">
        <f>IF(I636=1,COUNTIF($I$2:I636,1),"")</f>
        <v/>
      </c>
      <c r="K636" t="str">
        <f>IFERROR(INDEX($B$2:$B$2873,MATCH(ROWS($J$2:J636),$J$2:$J$2873,0)),"")</f>
        <v/>
      </c>
    </row>
    <row r="637" spans="1:11">
      <c r="A637" s="60" t="s">
        <v>204</v>
      </c>
      <c r="B637" s="60" t="s">
        <v>839</v>
      </c>
      <c r="C637" s="59">
        <v>0.77</v>
      </c>
      <c r="D637" s="60" t="s">
        <v>39</v>
      </c>
      <c r="E637" s="60" t="s">
        <v>41</v>
      </c>
      <c r="F637" s="60" t="s">
        <v>41</v>
      </c>
      <c r="G637" s="60" t="s">
        <v>41</v>
      </c>
      <c r="H637" s="60" t="s">
        <v>41</v>
      </c>
      <c r="I637">
        <f>--ISNUMBER(IFERROR(SEARCH(Anketa!$E$3,'SDF biotopi'!$A637,1),""))</f>
        <v>0</v>
      </c>
      <c r="J637" t="str">
        <f>IF(I637=1,COUNTIF($I$2:I637,1),"")</f>
        <v/>
      </c>
      <c r="K637" t="str">
        <f>IFERROR(INDEX($B$2:$B$2873,MATCH(ROWS($J$2:J637),$J$2:$J$2873,0)),"")</f>
        <v/>
      </c>
    </row>
    <row r="638" spans="1:11">
      <c r="A638" s="60" t="s">
        <v>204</v>
      </c>
      <c r="B638" s="60" t="s">
        <v>809</v>
      </c>
      <c r="C638" s="59">
        <v>2.39</v>
      </c>
      <c r="D638" s="60" t="s">
        <v>39</v>
      </c>
      <c r="E638" s="60" t="s">
        <v>818</v>
      </c>
      <c r="F638" s="60" t="s">
        <v>40</v>
      </c>
      <c r="G638" s="60" t="s">
        <v>818</v>
      </c>
      <c r="H638" s="60" t="s">
        <v>818</v>
      </c>
      <c r="I638">
        <f>--ISNUMBER(IFERROR(SEARCH(Anketa!$E$3,'SDF biotopi'!$A638,1),""))</f>
        <v>0</v>
      </c>
      <c r="J638" t="str">
        <f>IF(I638=1,COUNTIF($I$2:I638,1),"")</f>
        <v/>
      </c>
      <c r="K638" t="str">
        <f>IFERROR(INDEX($B$2:$B$2873,MATCH(ROWS($J$2:J638),$J$2:$J$2873,0)),"")</f>
        <v/>
      </c>
    </row>
    <row r="639" spans="1:11">
      <c r="A639" s="60" t="s">
        <v>204</v>
      </c>
      <c r="B639" s="60" t="s">
        <v>825</v>
      </c>
      <c r="C639" s="59">
        <v>2.52</v>
      </c>
      <c r="D639" s="60" t="s">
        <v>39</v>
      </c>
      <c r="E639" s="60" t="s">
        <v>818</v>
      </c>
      <c r="F639" s="60" t="s">
        <v>40</v>
      </c>
      <c r="G639" s="60" t="s">
        <v>818</v>
      </c>
      <c r="H639" s="60" t="s">
        <v>818</v>
      </c>
      <c r="I639">
        <f>--ISNUMBER(IFERROR(SEARCH(Anketa!$E$3,'SDF biotopi'!$A639,1),""))</f>
        <v>0</v>
      </c>
      <c r="J639" t="str">
        <f>IF(I639=1,COUNTIF($I$2:I639,1),"")</f>
        <v/>
      </c>
      <c r="K639" t="str">
        <f>IFERROR(INDEX($B$2:$B$2873,MATCH(ROWS($J$2:J639),$J$2:$J$2873,0)),"")</f>
        <v/>
      </c>
    </row>
    <row r="640" spans="1:11">
      <c r="A640" s="60" t="s">
        <v>204</v>
      </c>
      <c r="B640" s="60" t="s">
        <v>821</v>
      </c>
      <c r="C640" s="59">
        <v>9.11</v>
      </c>
      <c r="D640" s="60" t="s">
        <v>39</v>
      </c>
      <c r="E640" s="60" t="s">
        <v>818</v>
      </c>
      <c r="F640" s="60" t="s">
        <v>40</v>
      </c>
      <c r="G640" s="60" t="s">
        <v>818</v>
      </c>
      <c r="H640" s="60" t="s">
        <v>818</v>
      </c>
      <c r="I640">
        <f>--ISNUMBER(IFERROR(SEARCH(Anketa!$E$3,'SDF biotopi'!$A640,1),""))</f>
        <v>0</v>
      </c>
      <c r="J640" t="str">
        <f>IF(I640=1,COUNTIF($I$2:I640,1),"")</f>
        <v/>
      </c>
      <c r="K640" t="str">
        <f>IFERROR(INDEX($B$2:$B$2873,MATCH(ROWS($J$2:J640),$J$2:$J$2873,0)),"")</f>
        <v/>
      </c>
    </row>
    <row r="641" spans="1:11">
      <c r="A641" s="60" t="s">
        <v>204</v>
      </c>
      <c r="B641" s="60" t="s">
        <v>822</v>
      </c>
      <c r="C641" s="59">
        <v>6.62</v>
      </c>
      <c r="D641" s="60" t="s">
        <v>39</v>
      </c>
      <c r="E641" s="60" t="s">
        <v>818</v>
      </c>
      <c r="F641" s="60" t="s">
        <v>40</v>
      </c>
      <c r="G641" s="60" t="s">
        <v>818</v>
      </c>
      <c r="H641" s="60" t="s">
        <v>818</v>
      </c>
      <c r="I641">
        <f>--ISNUMBER(IFERROR(SEARCH(Anketa!$E$3,'SDF biotopi'!$A641,1),""))</f>
        <v>0</v>
      </c>
      <c r="J641" t="str">
        <f>IF(I641=1,COUNTIF($I$2:I641,1),"")</f>
        <v/>
      </c>
      <c r="K641" t="str">
        <f>IFERROR(INDEX($B$2:$B$2873,MATCH(ROWS($J$2:J641),$J$2:$J$2873,0)),"")</f>
        <v/>
      </c>
    </row>
    <row r="642" spans="1:11">
      <c r="A642" s="60" t="s">
        <v>204</v>
      </c>
      <c r="B642" s="60" t="s">
        <v>835</v>
      </c>
      <c r="C642" s="59">
        <v>34.28</v>
      </c>
      <c r="D642" s="60" t="s">
        <v>39</v>
      </c>
      <c r="E642" s="60" t="s">
        <v>818</v>
      </c>
      <c r="F642" s="60" t="s">
        <v>40</v>
      </c>
      <c r="G642" s="60" t="s">
        <v>818</v>
      </c>
      <c r="H642" s="60" t="s">
        <v>818</v>
      </c>
      <c r="I642">
        <f>--ISNUMBER(IFERROR(SEARCH(Anketa!$E$3,'SDF biotopi'!$A642,1),""))</f>
        <v>0</v>
      </c>
      <c r="J642" t="str">
        <f>IF(I642=1,COUNTIF($I$2:I642,1),"")</f>
        <v/>
      </c>
      <c r="K642" t="str">
        <f>IFERROR(INDEX($B$2:$B$2873,MATCH(ROWS($J$2:J642),$J$2:$J$2873,0)),"")</f>
        <v/>
      </c>
    </row>
    <row r="643" spans="1:11">
      <c r="A643" s="60" t="s">
        <v>206</v>
      </c>
      <c r="B643" s="60" t="s">
        <v>816</v>
      </c>
      <c r="C643" s="59">
        <v>71.61</v>
      </c>
      <c r="D643" s="60" t="s">
        <v>39</v>
      </c>
      <c r="E643" s="60" t="s">
        <v>818</v>
      </c>
      <c r="F643" s="60" t="s">
        <v>40</v>
      </c>
      <c r="G643" s="60" t="s">
        <v>818</v>
      </c>
      <c r="H643" s="60" t="s">
        <v>818</v>
      </c>
      <c r="I643">
        <f>--ISNUMBER(IFERROR(SEARCH(Anketa!$E$3,'SDF biotopi'!$A643,1),""))</f>
        <v>0</v>
      </c>
      <c r="J643" t="str">
        <f>IF(I643=1,COUNTIF($I$2:I643,1),"")</f>
        <v/>
      </c>
      <c r="K643" t="str">
        <f>IFERROR(INDEX($B$2:$B$2873,MATCH(ROWS($J$2:J643),$J$2:$J$2873,0)),"")</f>
        <v/>
      </c>
    </row>
    <row r="644" spans="1:11">
      <c r="A644" s="60" t="s">
        <v>206</v>
      </c>
      <c r="B644" s="60" t="s">
        <v>825</v>
      </c>
      <c r="C644" s="59">
        <v>606.13</v>
      </c>
      <c r="D644" s="60" t="s">
        <v>39</v>
      </c>
      <c r="E644" s="60" t="s">
        <v>818</v>
      </c>
      <c r="F644" s="60" t="s">
        <v>41</v>
      </c>
      <c r="G644" s="60" t="s">
        <v>818</v>
      </c>
      <c r="H644" s="60" t="s">
        <v>818</v>
      </c>
      <c r="I644">
        <f>--ISNUMBER(IFERROR(SEARCH(Anketa!$E$3,'SDF biotopi'!$A644,1),""))</f>
        <v>0</v>
      </c>
      <c r="J644" t="str">
        <f>IF(I644=1,COUNTIF($I$2:I644,1),"")</f>
        <v/>
      </c>
      <c r="K644" t="str">
        <f>IFERROR(INDEX($B$2:$B$2873,MATCH(ROWS($J$2:J644),$J$2:$J$2873,0)),"")</f>
        <v/>
      </c>
    </row>
    <row r="645" spans="1:11">
      <c r="A645" s="60" t="s">
        <v>206</v>
      </c>
      <c r="B645" s="60" t="s">
        <v>812</v>
      </c>
      <c r="C645" s="59">
        <v>74.95</v>
      </c>
      <c r="D645" s="60" t="s">
        <v>39</v>
      </c>
      <c r="E645" s="60" t="s">
        <v>210</v>
      </c>
      <c r="F645" s="60" t="s">
        <v>40</v>
      </c>
      <c r="G645" s="60" t="s">
        <v>210</v>
      </c>
      <c r="H645" s="60" t="s">
        <v>41</v>
      </c>
      <c r="I645">
        <f>--ISNUMBER(IFERROR(SEARCH(Anketa!$E$3,'SDF biotopi'!$A645,1),""))</f>
        <v>0</v>
      </c>
      <c r="J645" t="str">
        <f>IF(I645=1,COUNTIF($I$2:I645,1),"")</f>
        <v/>
      </c>
      <c r="K645" t="str">
        <f>IFERROR(INDEX($B$2:$B$2873,MATCH(ROWS($J$2:J645),$J$2:$J$2873,0)),"")</f>
        <v/>
      </c>
    </row>
    <row r="646" spans="1:11">
      <c r="A646" s="60" t="s">
        <v>206</v>
      </c>
      <c r="B646" s="60" t="s">
        <v>820</v>
      </c>
      <c r="C646" s="59">
        <v>17.03</v>
      </c>
      <c r="D646" s="60" t="s">
        <v>39</v>
      </c>
      <c r="E646" s="60" t="s">
        <v>818</v>
      </c>
      <c r="F646" s="60" t="s">
        <v>40</v>
      </c>
      <c r="G646" s="60" t="s">
        <v>818</v>
      </c>
      <c r="H646" s="60" t="s">
        <v>818</v>
      </c>
      <c r="I646">
        <f>--ISNUMBER(IFERROR(SEARCH(Anketa!$E$3,'SDF biotopi'!$A646,1),""))</f>
        <v>0</v>
      </c>
      <c r="J646" t="str">
        <f>IF(I646=1,COUNTIF($I$2:I646,1),"")</f>
        <v/>
      </c>
      <c r="K646" t="str">
        <f>IFERROR(INDEX($B$2:$B$2873,MATCH(ROWS($J$2:J646),$J$2:$J$2873,0)),"")</f>
        <v/>
      </c>
    </row>
    <row r="647" spans="1:11">
      <c r="A647" s="60" t="s">
        <v>206</v>
      </c>
      <c r="B647" s="60" t="s">
        <v>821</v>
      </c>
      <c r="C647" s="59">
        <v>3.26</v>
      </c>
      <c r="D647" s="60" t="s">
        <v>39</v>
      </c>
      <c r="E647" s="60" t="s">
        <v>818</v>
      </c>
      <c r="F647" s="60" t="s">
        <v>40</v>
      </c>
      <c r="G647" s="60" t="s">
        <v>818</v>
      </c>
      <c r="H647" s="60" t="s">
        <v>818</v>
      </c>
      <c r="I647">
        <f>--ISNUMBER(IFERROR(SEARCH(Anketa!$E$3,'SDF biotopi'!$A647,1),""))</f>
        <v>0</v>
      </c>
      <c r="J647" t="str">
        <f>IF(I647=1,COUNTIF($I$2:I647,1),"")</f>
        <v/>
      </c>
      <c r="K647" t="str">
        <f>IFERROR(INDEX($B$2:$B$2873,MATCH(ROWS($J$2:J647),$J$2:$J$2873,0)),"")</f>
        <v/>
      </c>
    </row>
    <row r="648" spans="1:11">
      <c r="A648" s="60" t="s">
        <v>206</v>
      </c>
      <c r="B648" s="60" t="s">
        <v>802</v>
      </c>
      <c r="C648" s="59">
        <v>330.87</v>
      </c>
      <c r="D648" s="60" t="s">
        <v>39</v>
      </c>
      <c r="E648" s="60" t="s">
        <v>41</v>
      </c>
      <c r="F648" s="60" t="s">
        <v>40</v>
      </c>
      <c r="G648" s="60" t="s">
        <v>210</v>
      </c>
      <c r="H648" s="60" t="s">
        <v>41</v>
      </c>
      <c r="I648">
        <f>--ISNUMBER(IFERROR(SEARCH(Anketa!$E$3,'SDF biotopi'!$A648,1),""))</f>
        <v>0</v>
      </c>
      <c r="J648" t="str">
        <f>IF(I648=1,COUNTIF($I$2:I648,1),"")</f>
        <v/>
      </c>
      <c r="K648" t="str">
        <f>IFERROR(INDEX($B$2:$B$2873,MATCH(ROWS($J$2:J648),$J$2:$J$2873,0)),"")</f>
        <v/>
      </c>
    </row>
    <row r="649" spans="1:11">
      <c r="A649" s="60" t="s">
        <v>206</v>
      </c>
      <c r="B649" s="60" t="s">
        <v>808</v>
      </c>
      <c r="C649" s="59">
        <v>0.51</v>
      </c>
      <c r="D649" s="60" t="s">
        <v>39</v>
      </c>
      <c r="E649" s="60" t="s">
        <v>818</v>
      </c>
      <c r="F649" s="60" t="s">
        <v>40</v>
      </c>
      <c r="G649" s="60" t="s">
        <v>818</v>
      </c>
      <c r="H649" s="60" t="s">
        <v>40</v>
      </c>
      <c r="I649">
        <f>--ISNUMBER(IFERROR(SEARCH(Anketa!$E$3,'SDF biotopi'!$A649,1),""))</f>
        <v>0</v>
      </c>
      <c r="J649" t="str">
        <f>IF(I649=1,COUNTIF($I$2:I649,1),"")</f>
        <v/>
      </c>
      <c r="K649" t="str">
        <f>IFERROR(INDEX($B$2:$B$2873,MATCH(ROWS($J$2:J649),$J$2:$J$2873,0)),"")</f>
        <v/>
      </c>
    </row>
    <row r="650" spans="1:11">
      <c r="A650" s="60" t="s">
        <v>206</v>
      </c>
      <c r="B650" s="60" t="s">
        <v>807</v>
      </c>
      <c r="C650" s="59">
        <v>77.5</v>
      </c>
      <c r="D650" s="60" t="s">
        <v>39</v>
      </c>
      <c r="E650" s="60" t="s">
        <v>41</v>
      </c>
      <c r="F650" s="60" t="s">
        <v>40</v>
      </c>
      <c r="G650" s="60" t="s">
        <v>41</v>
      </c>
      <c r="H650" s="60" t="s">
        <v>40</v>
      </c>
      <c r="I650">
        <f>--ISNUMBER(IFERROR(SEARCH(Anketa!$E$3,'SDF biotopi'!$A650,1),""))</f>
        <v>0</v>
      </c>
      <c r="J650" t="str">
        <f>IF(I650=1,COUNTIF($I$2:I650,1),"")</f>
        <v/>
      </c>
      <c r="K650" t="str">
        <f>IFERROR(INDEX($B$2:$B$2873,MATCH(ROWS($J$2:J650),$J$2:$J$2873,0)),"")</f>
        <v/>
      </c>
    </row>
    <row r="651" spans="1:11">
      <c r="A651" s="60" t="s">
        <v>206</v>
      </c>
      <c r="B651" s="60" t="s">
        <v>827</v>
      </c>
      <c r="C651" s="59">
        <v>327.69</v>
      </c>
      <c r="D651" s="60" t="s">
        <v>39</v>
      </c>
      <c r="E651" s="60" t="s">
        <v>818</v>
      </c>
      <c r="F651" s="60" t="s">
        <v>40</v>
      </c>
      <c r="G651" s="60" t="s">
        <v>818</v>
      </c>
      <c r="H651" s="60" t="s">
        <v>818</v>
      </c>
      <c r="I651">
        <f>--ISNUMBER(IFERROR(SEARCH(Anketa!$E$3,'SDF biotopi'!$A651,1),""))</f>
        <v>0</v>
      </c>
      <c r="J651" t="str">
        <f>IF(I651=1,COUNTIF($I$2:I651,1),"")</f>
        <v/>
      </c>
      <c r="K651" t="str">
        <f>IFERROR(INDEX($B$2:$B$2873,MATCH(ROWS($J$2:J651),$J$2:$J$2873,0)),"")</f>
        <v/>
      </c>
    </row>
    <row r="652" spans="1:11">
      <c r="A652" s="60" t="s">
        <v>206</v>
      </c>
      <c r="B652" s="60" t="s">
        <v>811</v>
      </c>
      <c r="C652" s="59">
        <v>296.13</v>
      </c>
      <c r="D652" s="60" t="s">
        <v>39</v>
      </c>
      <c r="E652" s="60" t="s">
        <v>41</v>
      </c>
      <c r="F652" s="60" t="s">
        <v>40</v>
      </c>
      <c r="G652" s="60" t="s">
        <v>210</v>
      </c>
      <c r="H652" s="60" t="s">
        <v>41</v>
      </c>
      <c r="I652">
        <f>--ISNUMBER(IFERROR(SEARCH(Anketa!$E$3,'SDF biotopi'!$A652,1),""))</f>
        <v>0</v>
      </c>
      <c r="J652" t="str">
        <f>IF(I652=1,COUNTIF($I$2:I652,1),"")</f>
        <v/>
      </c>
      <c r="K652" t="str">
        <f>IFERROR(INDEX($B$2:$B$2873,MATCH(ROWS($J$2:J652),$J$2:$J$2873,0)),"")</f>
        <v/>
      </c>
    </row>
    <row r="653" spans="1:11">
      <c r="A653" s="60" t="s">
        <v>206</v>
      </c>
      <c r="B653" s="60" t="s">
        <v>815</v>
      </c>
      <c r="C653" s="59">
        <v>505.68</v>
      </c>
      <c r="D653" s="60" t="s">
        <v>39</v>
      </c>
      <c r="E653" s="60" t="s">
        <v>818</v>
      </c>
      <c r="F653" s="60" t="s">
        <v>41</v>
      </c>
      <c r="G653" s="60" t="s">
        <v>818</v>
      </c>
      <c r="H653" s="60" t="s">
        <v>818</v>
      </c>
      <c r="I653">
        <f>--ISNUMBER(IFERROR(SEARCH(Anketa!$E$3,'SDF biotopi'!$A653,1),""))</f>
        <v>0</v>
      </c>
      <c r="J653" t="str">
        <f>IF(I653=1,COUNTIF($I$2:I653,1),"")</f>
        <v/>
      </c>
      <c r="K653" t="str">
        <f>IFERROR(INDEX($B$2:$B$2873,MATCH(ROWS($J$2:J653),$J$2:$J$2873,0)),"")</f>
        <v/>
      </c>
    </row>
    <row r="654" spans="1:11">
      <c r="A654" s="60" t="s">
        <v>206</v>
      </c>
      <c r="B654" s="60" t="s">
        <v>831</v>
      </c>
      <c r="C654" s="59">
        <v>7.46</v>
      </c>
      <c r="D654" s="60" t="s">
        <v>39</v>
      </c>
      <c r="E654" s="60" t="s">
        <v>818</v>
      </c>
      <c r="F654" s="60" t="s">
        <v>40</v>
      </c>
      <c r="G654" s="60" t="s">
        <v>818</v>
      </c>
      <c r="H654" s="60" t="s">
        <v>818</v>
      </c>
      <c r="I654">
        <f>--ISNUMBER(IFERROR(SEARCH(Anketa!$E$3,'SDF biotopi'!$A654,1),""))</f>
        <v>0</v>
      </c>
      <c r="J654" t="str">
        <f>IF(I654=1,COUNTIF($I$2:I654,1),"")</f>
        <v/>
      </c>
      <c r="K654" t="str">
        <f>IFERROR(INDEX($B$2:$B$2873,MATCH(ROWS($J$2:J654),$J$2:$J$2873,0)),"")</f>
        <v/>
      </c>
    </row>
    <row r="655" spans="1:11">
      <c r="A655" s="60" t="s">
        <v>206</v>
      </c>
      <c r="B655" s="60" t="s">
        <v>835</v>
      </c>
      <c r="C655" s="59">
        <v>4.9800000000000004</v>
      </c>
      <c r="D655" s="60" t="s">
        <v>39</v>
      </c>
      <c r="E655" s="60" t="s">
        <v>818</v>
      </c>
      <c r="F655" s="60" t="s">
        <v>40</v>
      </c>
      <c r="G655" s="60" t="s">
        <v>818</v>
      </c>
      <c r="H655" s="60" t="s">
        <v>818</v>
      </c>
      <c r="I655">
        <f>--ISNUMBER(IFERROR(SEARCH(Anketa!$E$3,'SDF biotopi'!$A655,1),""))</f>
        <v>0</v>
      </c>
      <c r="J655" t="str">
        <f>IF(I655=1,COUNTIF($I$2:I655,1),"")</f>
        <v/>
      </c>
      <c r="K655" t="str">
        <f>IFERROR(INDEX($B$2:$B$2873,MATCH(ROWS($J$2:J655),$J$2:$J$2873,0)),"")</f>
        <v/>
      </c>
    </row>
    <row r="656" spans="1:11">
      <c r="A656" s="60" t="s">
        <v>206</v>
      </c>
      <c r="B656" s="60" t="s">
        <v>822</v>
      </c>
      <c r="C656" s="59">
        <v>37.880000000000003</v>
      </c>
      <c r="D656" s="60" t="s">
        <v>39</v>
      </c>
      <c r="E656" s="60" t="s">
        <v>40</v>
      </c>
      <c r="F656" s="60" t="s">
        <v>41</v>
      </c>
      <c r="G656" s="60" t="s">
        <v>41</v>
      </c>
      <c r="H656" s="60" t="s">
        <v>210</v>
      </c>
      <c r="I656">
        <f>--ISNUMBER(IFERROR(SEARCH(Anketa!$E$3,'SDF biotopi'!$A656,1),""))</f>
        <v>0</v>
      </c>
      <c r="J656" t="str">
        <f>IF(I656=1,COUNTIF($I$2:I656,1),"")</f>
        <v/>
      </c>
      <c r="K656" t="str">
        <f>IFERROR(INDEX($B$2:$B$2873,MATCH(ROWS($J$2:J656),$J$2:$J$2873,0)),"")</f>
        <v/>
      </c>
    </row>
    <row r="657" spans="1:11">
      <c r="A657" s="60" t="s">
        <v>206</v>
      </c>
      <c r="B657" s="60" t="s">
        <v>817</v>
      </c>
      <c r="C657" s="59">
        <v>165.39</v>
      </c>
      <c r="D657" s="60" t="s">
        <v>39</v>
      </c>
      <c r="E657" s="60" t="s">
        <v>818</v>
      </c>
      <c r="F657" s="60" t="s">
        <v>40</v>
      </c>
      <c r="G657" s="60" t="s">
        <v>818</v>
      </c>
      <c r="H657" s="60" t="s">
        <v>818</v>
      </c>
      <c r="I657">
        <f>--ISNUMBER(IFERROR(SEARCH(Anketa!$E$3,'SDF biotopi'!$A657,1),""))</f>
        <v>0</v>
      </c>
      <c r="J657" t="str">
        <f>IF(I657=1,COUNTIF($I$2:I657,1),"")</f>
        <v/>
      </c>
      <c r="K657" t="str">
        <f>IFERROR(INDEX($B$2:$B$2873,MATCH(ROWS($J$2:J657),$J$2:$J$2873,0)),"")</f>
        <v/>
      </c>
    </row>
    <row r="658" spans="1:11">
      <c r="A658" s="60" t="s">
        <v>208</v>
      </c>
      <c r="B658" s="60" t="s">
        <v>812</v>
      </c>
      <c r="C658" s="59">
        <v>6.49</v>
      </c>
      <c r="D658" s="60" t="s">
        <v>39</v>
      </c>
      <c r="E658" s="60" t="s">
        <v>818</v>
      </c>
      <c r="F658" s="60" t="s">
        <v>40</v>
      </c>
      <c r="G658" s="60" t="s">
        <v>818</v>
      </c>
      <c r="H658" s="60" t="s">
        <v>818</v>
      </c>
      <c r="I658">
        <f>--ISNUMBER(IFERROR(SEARCH(Anketa!$E$3,'SDF biotopi'!$A658,1),""))</f>
        <v>0</v>
      </c>
      <c r="J658" t="str">
        <f>IF(I658=1,COUNTIF($I$2:I658,1),"")</f>
        <v/>
      </c>
      <c r="K658" t="str">
        <f>IFERROR(INDEX($B$2:$B$2873,MATCH(ROWS($J$2:J658),$J$2:$J$2873,0)),"")</f>
        <v/>
      </c>
    </row>
    <row r="659" spans="1:11">
      <c r="A659" s="60" t="s">
        <v>208</v>
      </c>
      <c r="B659" s="60" t="s">
        <v>817</v>
      </c>
      <c r="C659" s="59">
        <v>101.67</v>
      </c>
      <c r="D659" s="60" t="s">
        <v>39</v>
      </c>
      <c r="E659" s="60" t="s">
        <v>818</v>
      </c>
      <c r="F659" s="60" t="s">
        <v>40</v>
      </c>
      <c r="G659" s="60" t="s">
        <v>818</v>
      </c>
      <c r="H659" s="60" t="s">
        <v>818</v>
      </c>
      <c r="I659">
        <f>--ISNUMBER(IFERROR(SEARCH(Anketa!$E$3,'SDF biotopi'!$A659,1),""))</f>
        <v>0</v>
      </c>
      <c r="J659" t="str">
        <f>IF(I659=1,COUNTIF($I$2:I659,1),"")</f>
        <v/>
      </c>
      <c r="K659" t="str">
        <f>IFERROR(INDEX($B$2:$B$2873,MATCH(ROWS($J$2:J659),$J$2:$J$2873,0)),"")</f>
        <v/>
      </c>
    </row>
    <row r="660" spans="1:11">
      <c r="A660" s="60" t="s">
        <v>208</v>
      </c>
      <c r="B660" s="60" t="s">
        <v>825</v>
      </c>
      <c r="C660" s="59">
        <v>3.47</v>
      </c>
      <c r="D660" s="60" t="s">
        <v>39</v>
      </c>
      <c r="E660" s="60" t="s">
        <v>818</v>
      </c>
      <c r="F660" s="60" t="s">
        <v>40</v>
      </c>
      <c r="G660" s="60" t="s">
        <v>818</v>
      </c>
      <c r="H660" s="60" t="s">
        <v>818</v>
      </c>
      <c r="I660">
        <f>--ISNUMBER(IFERROR(SEARCH(Anketa!$E$3,'SDF biotopi'!$A660,1),""))</f>
        <v>0</v>
      </c>
      <c r="J660" t="str">
        <f>IF(I660=1,COUNTIF($I$2:I660,1),"")</f>
        <v/>
      </c>
      <c r="K660" t="str">
        <f>IFERROR(INDEX($B$2:$B$2873,MATCH(ROWS($J$2:J660),$J$2:$J$2873,0)),"")</f>
        <v/>
      </c>
    </row>
    <row r="661" spans="1:11">
      <c r="A661" s="60" t="s">
        <v>208</v>
      </c>
      <c r="B661" s="60" t="s">
        <v>815</v>
      </c>
      <c r="C661" s="59">
        <v>20.55</v>
      </c>
      <c r="D661" s="60" t="s">
        <v>39</v>
      </c>
      <c r="E661" s="60" t="s">
        <v>818</v>
      </c>
      <c r="F661" s="60" t="s">
        <v>40</v>
      </c>
      <c r="G661" s="60" t="s">
        <v>818</v>
      </c>
      <c r="H661" s="60" t="s">
        <v>818</v>
      </c>
      <c r="I661">
        <f>--ISNUMBER(IFERROR(SEARCH(Anketa!$E$3,'SDF biotopi'!$A661,1),""))</f>
        <v>0</v>
      </c>
      <c r="J661" t="str">
        <f>IF(I661=1,COUNTIF($I$2:I661,1),"")</f>
        <v/>
      </c>
      <c r="K661" t="str">
        <f>IFERROR(INDEX($B$2:$B$2873,MATCH(ROWS($J$2:J661),$J$2:$J$2873,0)),"")</f>
        <v/>
      </c>
    </row>
    <row r="662" spans="1:11">
      <c r="A662" s="60" t="s">
        <v>211</v>
      </c>
      <c r="B662" s="60" t="s">
        <v>823</v>
      </c>
      <c r="C662" s="59">
        <v>126.31</v>
      </c>
      <c r="D662" s="60" t="s">
        <v>39</v>
      </c>
      <c r="E662" s="60" t="s">
        <v>210</v>
      </c>
      <c r="F662" s="60" t="s">
        <v>40</v>
      </c>
      <c r="G662" s="60" t="s">
        <v>210</v>
      </c>
      <c r="H662" s="60" t="s">
        <v>210</v>
      </c>
      <c r="I662">
        <f>--ISNUMBER(IFERROR(SEARCH(Anketa!$E$3,'SDF biotopi'!$A662,1),""))</f>
        <v>0</v>
      </c>
      <c r="J662" t="str">
        <f>IF(I662=1,COUNTIF($I$2:I662,1),"")</f>
        <v/>
      </c>
      <c r="K662" t="str">
        <f>IFERROR(INDEX($B$2:$B$2873,MATCH(ROWS($J$2:J662),$J$2:$J$2873,0)),"")</f>
        <v/>
      </c>
    </row>
    <row r="663" spans="1:11">
      <c r="A663" s="60" t="s">
        <v>211</v>
      </c>
      <c r="B663" s="60" t="s">
        <v>807</v>
      </c>
      <c r="C663" s="59">
        <v>2.83</v>
      </c>
      <c r="D663" s="60" t="s">
        <v>39</v>
      </c>
      <c r="E663" s="60" t="s">
        <v>818</v>
      </c>
      <c r="F663" s="60" t="s">
        <v>40</v>
      </c>
      <c r="G663" s="60" t="s">
        <v>818</v>
      </c>
      <c r="H663" s="60" t="s">
        <v>818</v>
      </c>
      <c r="I663">
        <f>--ISNUMBER(IFERROR(SEARCH(Anketa!$E$3,'SDF biotopi'!$A663,1),""))</f>
        <v>0</v>
      </c>
      <c r="J663" t="str">
        <f>IF(I663=1,COUNTIF($I$2:I663,1),"")</f>
        <v/>
      </c>
      <c r="K663" t="str">
        <f>IFERROR(INDEX($B$2:$B$2873,MATCH(ROWS($J$2:J663),$J$2:$J$2873,0)),"")</f>
        <v/>
      </c>
    </row>
    <row r="664" spans="1:11">
      <c r="A664" s="60" t="s">
        <v>211</v>
      </c>
      <c r="B664" s="60" t="s">
        <v>810</v>
      </c>
      <c r="C664" s="59">
        <v>4.8600000000000003</v>
      </c>
      <c r="D664" s="60" t="s">
        <v>39</v>
      </c>
      <c r="E664" s="60" t="s">
        <v>818</v>
      </c>
      <c r="F664" s="60" t="s">
        <v>40</v>
      </c>
      <c r="G664" s="60" t="s">
        <v>818</v>
      </c>
      <c r="H664" s="60" t="s">
        <v>818</v>
      </c>
      <c r="I664">
        <f>--ISNUMBER(IFERROR(SEARCH(Anketa!$E$3,'SDF biotopi'!$A664,1),""))</f>
        <v>0</v>
      </c>
      <c r="J664" t="str">
        <f>IF(I664=1,COUNTIF($I$2:I664,1),"")</f>
        <v/>
      </c>
      <c r="K664" t="str">
        <f>IFERROR(INDEX($B$2:$B$2873,MATCH(ROWS($J$2:J664),$J$2:$J$2873,0)),"")</f>
        <v/>
      </c>
    </row>
    <row r="665" spans="1:11">
      <c r="A665" s="60" t="s">
        <v>211</v>
      </c>
      <c r="B665" s="60" t="s">
        <v>835</v>
      </c>
      <c r="C665" s="59">
        <v>2.35</v>
      </c>
      <c r="D665" s="60" t="s">
        <v>39</v>
      </c>
      <c r="E665" s="60" t="s">
        <v>41</v>
      </c>
      <c r="F665" s="60" t="s">
        <v>40</v>
      </c>
      <c r="G665" s="60" t="s">
        <v>40</v>
      </c>
      <c r="H665" s="60" t="s">
        <v>41</v>
      </c>
      <c r="I665">
        <f>--ISNUMBER(IFERROR(SEARCH(Anketa!$E$3,'SDF biotopi'!$A665,1),""))</f>
        <v>0</v>
      </c>
      <c r="J665" t="str">
        <f>IF(I665=1,COUNTIF($I$2:I665,1),"")</f>
        <v/>
      </c>
      <c r="K665" t="str">
        <f>IFERROR(INDEX($B$2:$B$2873,MATCH(ROWS($J$2:J665),$J$2:$J$2873,0)),"")</f>
        <v/>
      </c>
    </row>
    <row r="666" spans="1:11">
      <c r="A666" s="60" t="s">
        <v>211</v>
      </c>
      <c r="B666" s="60" t="s">
        <v>826</v>
      </c>
      <c r="C666" s="59">
        <v>12.11</v>
      </c>
      <c r="D666" s="60" t="s">
        <v>39</v>
      </c>
      <c r="E666" s="60" t="s">
        <v>818</v>
      </c>
      <c r="F666" s="60" t="s">
        <v>40</v>
      </c>
      <c r="G666" s="60" t="s">
        <v>818</v>
      </c>
      <c r="H666" s="60" t="s">
        <v>818</v>
      </c>
      <c r="I666">
        <f>--ISNUMBER(IFERROR(SEARCH(Anketa!$E$3,'SDF biotopi'!$A666,1),""))</f>
        <v>0</v>
      </c>
      <c r="J666" t="str">
        <f>IF(I666=1,COUNTIF($I$2:I666,1),"")</f>
        <v/>
      </c>
      <c r="K666" t="str">
        <f>IFERROR(INDEX($B$2:$B$2873,MATCH(ROWS($J$2:J666),$J$2:$J$2873,0)),"")</f>
        <v/>
      </c>
    </row>
    <row r="667" spans="1:11">
      <c r="A667" s="60" t="s">
        <v>211</v>
      </c>
      <c r="B667" s="60" t="s">
        <v>811</v>
      </c>
      <c r="C667" s="59">
        <v>1.9</v>
      </c>
      <c r="D667" s="60" t="s">
        <v>39</v>
      </c>
      <c r="E667" s="60" t="s">
        <v>818</v>
      </c>
      <c r="F667" s="60" t="s">
        <v>40</v>
      </c>
      <c r="G667" s="60" t="s">
        <v>818</v>
      </c>
      <c r="H667" s="60" t="s">
        <v>818</v>
      </c>
      <c r="I667">
        <f>--ISNUMBER(IFERROR(SEARCH(Anketa!$E$3,'SDF biotopi'!$A667,1),""))</f>
        <v>0</v>
      </c>
      <c r="J667" t="str">
        <f>IF(I667=1,COUNTIF($I$2:I667,1),"")</f>
        <v/>
      </c>
      <c r="K667" t="str">
        <f>IFERROR(INDEX($B$2:$B$2873,MATCH(ROWS($J$2:J667),$J$2:$J$2873,0)),"")</f>
        <v/>
      </c>
    </row>
    <row r="668" spans="1:11">
      <c r="A668" s="60" t="s">
        <v>211</v>
      </c>
      <c r="B668" s="60" t="s">
        <v>809</v>
      </c>
      <c r="C668" s="59">
        <v>2.06</v>
      </c>
      <c r="D668" s="60" t="s">
        <v>39</v>
      </c>
      <c r="E668" s="60" t="s">
        <v>818</v>
      </c>
      <c r="F668" s="60" t="s">
        <v>40</v>
      </c>
      <c r="G668" s="60" t="s">
        <v>818</v>
      </c>
      <c r="H668" s="60" t="s">
        <v>818</v>
      </c>
      <c r="I668">
        <f>--ISNUMBER(IFERROR(SEARCH(Anketa!$E$3,'SDF biotopi'!$A668,1),""))</f>
        <v>0</v>
      </c>
      <c r="J668" t="str">
        <f>IF(I668=1,COUNTIF($I$2:I668,1),"")</f>
        <v/>
      </c>
      <c r="K668" t="str">
        <f>IFERROR(INDEX($B$2:$B$2873,MATCH(ROWS($J$2:J668),$J$2:$J$2873,0)),"")</f>
        <v/>
      </c>
    </row>
    <row r="669" spans="1:11">
      <c r="A669" s="60" t="s">
        <v>211</v>
      </c>
      <c r="B669" s="60" t="s">
        <v>802</v>
      </c>
      <c r="C669" s="59">
        <v>1.89</v>
      </c>
      <c r="D669" s="60" t="s">
        <v>39</v>
      </c>
      <c r="E669" s="60" t="s">
        <v>818</v>
      </c>
      <c r="F669" s="60" t="s">
        <v>40</v>
      </c>
      <c r="G669" s="60" t="s">
        <v>818</v>
      </c>
      <c r="H669" s="60" t="s">
        <v>818</v>
      </c>
      <c r="I669">
        <f>--ISNUMBER(IFERROR(SEARCH(Anketa!$E$3,'SDF biotopi'!$A669,1),""))</f>
        <v>0</v>
      </c>
      <c r="J669" t="str">
        <f>IF(I669=1,COUNTIF($I$2:I669,1),"")</f>
        <v/>
      </c>
      <c r="K669" t="str">
        <f>IFERROR(INDEX($B$2:$B$2873,MATCH(ROWS($J$2:J669),$J$2:$J$2873,0)),"")</f>
        <v/>
      </c>
    </row>
    <row r="670" spans="1:11">
      <c r="A670" s="60" t="s">
        <v>211</v>
      </c>
      <c r="B670" s="60" t="s">
        <v>808</v>
      </c>
      <c r="C670" s="59">
        <v>3.02</v>
      </c>
      <c r="D670" s="60" t="s">
        <v>39</v>
      </c>
      <c r="E670" s="60" t="s">
        <v>41</v>
      </c>
      <c r="F670" s="60" t="s">
        <v>40</v>
      </c>
      <c r="G670" s="60" t="s">
        <v>210</v>
      </c>
      <c r="H670" s="60" t="s">
        <v>41</v>
      </c>
      <c r="I670">
        <f>--ISNUMBER(IFERROR(SEARCH(Anketa!$E$3,'SDF biotopi'!$A670,1),""))</f>
        <v>0</v>
      </c>
      <c r="J670" t="str">
        <f>IF(I670=1,COUNTIF($I$2:I670,1),"")</f>
        <v/>
      </c>
      <c r="K670" t="str">
        <f>IFERROR(INDEX($B$2:$B$2873,MATCH(ROWS($J$2:J670),$J$2:$J$2873,0)),"")</f>
        <v/>
      </c>
    </row>
    <row r="671" spans="1:11">
      <c r="A671" s="60" t="s">
        <v>213</v>
      </c>
      <c r="B671" s="60" t="s">
        <v>840</v>
      </c>
      <c r="C671" s="59">
        <v>1.95</v>
      </c>
      <c r="D671" s="60" t="s">
        <v>39</v>
      </c>
      <c r="E671" s="60" t="s">
        <v>818</v>
      </c>
      <c r="F671" s="60" t="s">
        <v>40</v>
      </c>
      <c r="G671" s="60" t="s">
        <v>818</v>
      </c>
      <c r="H671" s="60" t="s">
        <v>818</v>
      </c>
      <c r="I671">
        <f>--ISNUMBER(IFERROR(SEARCH(Anketa!$E$3,'SDF biotopi'!$A671,1),""))</f>
        <v>0</v>
      </c>
      <c r="J671" t="str">
        <f>IF(I671=1,COUNTIF($I$2:I671,1),"")</f>
        <v/>
      </c>
      <c r="K671" t="str">
        <f>IFERROR(INDEX($B$2:$B$2873,MATCH(ROWS($J$2:J671),$J$2:$J$2873,0)),"")</f>
        <v/>
      </c>
    </row>
    <row r="672" spans="1:11">
      <c r="A672" s="60" t="s">
        <v>213</v>
      </c>
      <c r="B672" s="60" t="s">
        <v>839</v>
      </c>
      <c r="C672" s="59">
        <v>0.26</v>
      </c>
      <c r="D672" s="60" t="s">
        <v>39</v>
      </c>
      <c r="E672" s="60" t="s">
        <v>41</v>
      </c>
      <c r="F672" s="60" t="s">
        <v>41</v>
      </c>
      <c r="G672" s="60" t="s">
        <v>41</v>
      </c>
      <c r="H672" s="60" t="s">
        <v>41</v>
      </c>
      <c r="I672">
        <f>--ISNUMBER(IFERROR(SEARCH(Anketa!$E$3,'SDF biotopi'!$A672,1),""))</f>
        <v>0</v>
      </c>
      <c r="J672" t="str">
        <f>IF(I672=1,COUNTIF($I$2:I672,1),"")</f>
        <v/>
      </c>
      <c r="K672" t="str">
        <f>IFERROR(INDEX($B$2:$B$2873,MATCH(ROWS($J$2:J672),$J$2:$J$2873,0)),"")</f>
        <v/>
      </c>
    </row>
    <row r="673" spans="1:11">
      <c r="A673" s="60" t="s">
        <v>213</v>
      </c>
      <c r="B673" s="60" t="s">
        <v>819</v>
      </c>
      <c r="C673" s="59">
        <v>2.29</v>
      </c>
      <c r="D673" s="60" t="s">
        <v>39</v>
      </c>
      <c r="E673" s="60" t="s">
        <v>818</v>
      </c>
      <c r="F673" s="60" t="s">
        <v>40</v>
      </c>
      <c r="G673" s="60" t="s">
        <v>818</v>
      </c>
      <c r="H673" s="60" t="s">
        <v>818</v>
      </c>
      <c r="I673">
        <f>--ISNUMBER(IFERROR(SEARCH(Anketa!$E$3,'SDF biotopi'!$A673,1),""))</f>
        <v>0</v>
      </c>
      <c r="J673" t="str">
        <f>IF(I673=1,COUNTIF($I$2:I673,1),"")</f>
        <v/>
      </c>
      <c r="K673" t="str">
        <f>IFERROR(INDEX($B$2:$B$2873,MATCH(ROWS($J$2:J673),$J$2:$J$2873,0)),"")</f>
        <v/>
      </c>
    </row>
    <row r="674" spans="1:11">
      <c r="A674" s="60" t="s">
        <v>213</v>
      </c>
      <c r="B674" s="60" t="s">
        <v>811</v>
      </c>
      <c r="C674" s="59">
        <v>21</v>
      </c>
      <c r="D674" s="60" t="s">
        <v>39</v>
      </c>
      <c r="E674" s="60" t="s">
        <v>818</v>
      </c>
      <c r="F674" s="60" t="s">
        <v>40</v>
      </c>
      <c r="G674" s="60" t="s">
        <v>818</v>
      </c>
      <c r="H674" s="60" t="s">
        <v>818</v>
      </c>
      <c r="I674">
        <f>--ISNUMBER(IFERROR(SEARCH(Anketa!$E$3,'SDF biotopi'!$A674,1),""))</f>
        <v>0</v>
      </c>
      <c r="J674" t="str">
        <f>IF(I674=1,COUNTIF($I$2:I674,1),"")</f>
        <v/>
      </c>
      <c r="K674" t="str">
        <f>IFERROR(INDEX($B$2:$B$2873,MATCH(ROWS($J$2:J674),$J$2:$J$2873,0)),"")</f>
        <v/>
      </c>
    </row>
    <row r="675" spans="1:11">
      <c r="A675" s="60" t="s">
        <v>213</v>
      </c>
      <c r="B675" s="60" t="s">
        <v>812</v>
      </c>
      <c r="C675" s="59">
        <v>62.27</v>
      </c>
      <c r="D675" s="60" t="s">
        <v>39</v>
      </c>
      <c r="E675" s="60" t="s">
        <v>41</v>
      </c>
      <c r="F675" s="60" t="s">
        <v>41</v>
      </c>
      <c r="G675" s="60" t="s">
        <v>41</v>
      </c>
      <c r="H675" s="60" t="s">
        <v>41</v>
      </c>
      <c r="I675">
        <f>--ISNUMBER(IFERROR(SEARCH(Anketa!$E$3,'SDF biotopi'!$A675,1),""))</f>
        <v>0</v>
      </c>
      <c r="J675" t="str">
        <f>IF(I675=1,COUNTIF($I$2:I675,1),"")</f>
        <v/>
      </c>
      <c r="K675" t="str">
        <f>IFERROR(INDEX($B$2:$B$2873,MATCH(ROWS($J$2:J675),$J$2:$J$2873,0)),"")</f>
        <v/>
      </c>
    </row>
    <row r="676" spans="1:11">
      <c r="A676" s="60" t="s">
        <v>213</v>
      </c>
      <c r="B676" s="60" t="s">
        <v>825</v>
      </c>
      <c r="C676" s="59">
        <v>2.78</v>
      </c>
      <c r="D676" s="60" t="s">
        <v>39</v>
      </c>
      <c r="E676" s="60" t="s">
        <v>818</v>
      </c>
      <c r="F676" s="60" t="s">
        <v>40</v>
      </c>
      <c r="G676" s="60" t="s">
        <v>818</v>
      </c>
      <c r="H676" s="60" t="s">
        <v>818</v>
      </c>
      <c r="I676">
        <f>--ISNUMBER(IFERROR(SEARCH(Anketa!$E$3,'SDF biotopi'!$A676,1),""))</f>
        <v>0</v>
      </c>
      <c r="J676" t="str">
        <f>IF(I676=1,COUNTIF($I$2:I676,1),"")</f>
        <v/>
      </c>
      <c r="K676" t="str">
        <f>IFERROR(INDEX($B$2:$B$2873,MATCH(ROWS($J$2:J676),$J$2:$J$2873,0)),"")</f>
        <v/>
      </c>
    </row>
    <row r="677" spans="1:11">
      <c r="A677" s="60" t="s">
        <v>213</v>
      </c>
      <c r="B677" s="60" t="s">
        <v>822</v>
      </c>
      <c r="C677" s="59">
        <v>71.42</v>
      </c>
      <c r="D677" s="60" t="s">
        <v>39</v>
      </c>
      <c r="E677" s="60" t="s">
        <v>40</v>
      </c>
      <c r="F677" s="60" t="s">
        <v>40</v>
      </c>
      <c r="G677" s="60" t="s">
        <v>41</v>
      </c>
      <c r="H677" s="60" t="s">
        <v>41</v>
      </c>
      <c r="I677">
        <f>--ISNUMBER(IFERROR(SEARCH(Anketa!$E$3,'SDF biotopi'!$A677,1),""))</f>
        <v>0</v>
      </c>
      <c r="J677" t="str">
        <f>IF(I677=1,COUNTIF($I$2:I677,1),"")</f>
        <v/>
      </c>
      <c r="K677" t="str">
        <f>IFERROR(INDEX($B$2:$B$2873,MATCH(ROWS($J$2:J677),$J$2:$J$2873,0)),"")</f>
        <v/>
      </c>
    </row>
    <row r="678" spans="1:11">
      <c r="A678" s="60" t="s">
        <v>213</v>
      </c>
      <c r="B678" s="60" t="s">
        <v>820</v>
      </c>
      <c r="C678" s="59">
        <v>270.25</v>
      </c>
      <c r="D678" s="60" t="s">
        <v>39</v>
      </c>
      <c r="E678" s="60" t="s">
        <v>41</v>
      </c>
      <c r="F678" s="60" t="s">
        <v>40</v>
      </c>
      <c r="G678" s="60" t="s">
        <v>210</v>
      </c>
      <c r="H678" s="60" t="s">
        <v>41</v>
      </c>
      <c r="I678">
        <f>--ISNUMBER(IFERROR(SEARCH(Anketa!$E$3,'SDF biotopi'!$A678,1),""))</f>
        <v>0</v>
      </c>
      <c r="J678" t="str">
        <f>IF(I678=1,COUNTIF($I$2:I678,1),"")</f>
        <v/>
      </c>
      <c r="K678" t="str">
        <f>IFERROR(INDEX($B$2:$B$2873,MATCH(ROWS($J$2:J678),$J$2:$J$2873,0)),"")</f>
        <v/>
      </c>
    </row>
    <row r="679" spans="1:11">
      <c r="A679" s="60" t="s">
        <v>213</v>
      </c>
      <c r="B679" s="60" t="s">
        <v>813</v>
      </c>
      <c r="C679" s="59">
        <v>3.04</v>
      </c>
      <c r="D679" s="60" t="s">
        <v>39</v>
      </c>
      <c r="E679" s="60" t="s">
        <v>41</v>
      </c>
      <c r="F679" s="60" t="s">
        <v>40</v>
      </c>
      <c r="G679" s="60" t="s">
        <v>210</v>
      </c>
      <c r="H679" s="60" t="s">
        <v>41</v>
      </c>
      <c r="I679">
        <f>--ISNUMBER(IFERROR(SEARCH(Anketa!$E$3,'SDF biotopi'!$A679,1),""))</f>
        <v>0</v>
      </c>
      <c r="J679" t="str">
        <f>IF(I679=1,COUNTIF($I$2:I679,1),"")</f>
        <v/>
      </c>
      <c r="K679" t="str">
        <f>IFERROR(INDEX($B$2:$B$2873,MATCH(ROWS($J$2:J679),$J$2:$J$2873,0)),"")</f>
        <v/>
      </c>
    </row>
    <row r="680" spans="1:11">
      <c r="A680" s="60" t="s">
        <v>213</v>
      </c>
      <c r="B680" s="60" t="s">
        <v>816</v>
      </c>
      <c r="C680" s="59">
        <v>106.85</v>
      </c>
      <c r="D680" s="60" t="s">
        <v>39</v>
      </c>
      <c r="E680" s="60" t="s">
        <v>818</v>
      </c>
      <c r="F680" s="60" t="s">
        <v>40</v>
      </c>
      <c r="G680" s="60" t="s">
        <v>818</v>
      </c>
      <c r="H680" s="60" t="s">
        <v>818</v>
      </c>
      <c r="I680">
        <f>--ISNUMBER(IFERROR(SEARCH(Anketa!$E$3,'SDF biotopi'!$A680,1),""))</f>
        <v>0</v>
      </c>
      <c r="J680" t="str">
        <f>IF(I680=1,COUNTIF($I$2:I680,1),"")</f>
        <v/>
      </c>
      <c r="K680" t="str">
        <f>IFERROR(INDEX($B$2:$B$2873,MATCH(ROWS($J$2:J680),$J$2:$J$2873,0)),"")</f>
        <v/>
      </c>
    </row>
    <row r="681" spans="1:11">
      <c r="A681" s="60" t="s">
        <v>213</v>
      </c>
      <c r="B681" s="60" t="s">
        <v>808</v>
      </c>
      <c r="C681" s="59">
        <v>2.41</v>
      </c>
      <c r="D681" s="60" t="s">
        <v>39</v>
      </c>
      <c r="E681" s="60" t="s">
        <v>818</v>
      </c>
      <c r="F681" s="60" t="s">
        <v>40</v>
      </c>
      <c r="G681" s="60" t="s">
        <v>818</v>
      </c>
      <c r="H681" s="60" t="s">
        <v>818</v>
      </c>
      <c r="I681">
        <f>--ISNUMBER(IFERROR(SEARCH(Anketa!$E$3,'SDF biotopi'!$A681,1),""))</f>
        <v>0</v>
      </c>
      <c r="J681" t="str">
        <f>IF(I681=1,COUNTIF($I$2:I681,1),"")</f>
        <v/>
      </c>
      <c r="K681" t="str">
        <f>IFERROR(INDEX($B$2:$B$2873,MATCH(ROWS($J$2:J681),$J$2:$J$2873,0)),"")</f>
        <v/>
      </c>
    </row>
    <row r="682" spans="1:11">
      <c r="A682" s="60" t="s">
        <v>213</v>
      </c>
      <c r="B682" s="60" t="s">
        <v>807</v>
      </c>
      <c r="C682" s="59">
        <v>5.36</v>
      </c>
      <c r="D682" s="60" t="s">
        <v>39</v>
      </c>
      <c r="E682" s="60" t="s">
        <v>818</v>
      </c>
      <c r="F682" s="60" t="s">
        <v>40</v>
      </c>
      <c r="G682" s="60" t="s">
        <v>818</v>
      </c>
      <c r="H682" s="60" t="s">
        <v>818</v>
      </c>
      <c r="I682">
        <f>--ISNUMBER(IFERROR(SEARCH(Anketa!$E$3,'SDF biotopi'!$A682,1),""))</f>
        <v>0</v>
      </c>
      <c r="J682" t="str">
        <f>IF(I682=1,COUNTIF($I$2:I682,1),"")</f>
        <v/>
      </c>
      <c r="K682" t="str">
        <f>IFERROR(INDEX($B$2:$B$2873,MATCH(ROWS($J$2:J682),$J$2:$J$2873,0)),"")</f>
        <v/>
      </c>
    </row>
    <row r="683" spans="1:11">
      <c r="A683" s="60" t="s">
        <v>213</v>
      </c>
      <c r="B683" s="60" t="s">
        <v>815</v>
      </c>
      <c r="C683" s="59">
        <v>162.47999999999999</v>
      </c>
      <c r="D683" s="60" t="s">
        <v>39</v>
      </c>
      <c r="E683" s="60" t="s">
        <v>40</v>
      </c>
      <c r="F683" s="60" t="s">
        <v>41</v>
      </c>
      <c r="G683" s="60" t="s">
        <v>41</v>
      </c>
      <c r="H683" s="60" t="s">
        <v>40</v>
      </c>
      <c r="I683">
        <f>--ISNUMBER(IFERROR(SEARCH(Anketa!$E$3,'SDF biotopi'!$A683,1),""))</f>
        <v>0</v>
      </c>
      <c r="J683" t="str">
        <f>IF(I683=1,COUNTIF($I$2:I683,1),"")</f>
        <v/>
      </c>
      <c r="K683" t="str">
        <f>IFERROR(INDEX($B$2:$B$2873,MATCH(ROWS($J$2:J683),$J$2:$J$2873,0)),"")</f>
        <v/>
      </c>
    </row>
    <row r="684" spans="1:11">
      <c r="A684" s="60" t="s">
        <v>213</v>
      </c>
      <c r="B684" s="60" t="s">
        <v>831</v>
      </c>
      <c r="C684" s="59">
        <v>0</v>
      </c>
      <c r="D684" s="60" t="s">
        <v>39</v>
      </c>
      <c r="E684" s="60" t="s">
        <v>40</v>
      </c>
      <c r="F684" s="60" t="s">
        <v>40</v>
      </c>
      <c r="G684" s="60" t="s">
        <v>41</v>
      </c>
      <c r="H684" s="60" t="s">
        <v>40</v>
      </c>
      <c r="I684">
        <f>--ISNUMBER(IFERROR(SEARCH(Anketa!$E$3,'SDF biotopi'!$A684,1),""))</f>
        <v>0</v>
      </c>
      <c r="J684" t="str">
        <f>IF(I684=1,COUNTIF($I$2:I684,1),"")</f>
        <v/>
      </c>
      <c r="K684" t="str">
        <f>IFERROR(INDEX($B$2:$B$2873,MATCH(ROWS($J$2:J684),$J$2:$J$2873,0)),"")</f>
        <v/>
      </c>
    </row>
    <row r="685" spans="1:11">
      <c r="A685" s="60" t="s">
        <v>213</v>
      </c>
      <c r="B685" s="60" t="s">
        <v>803</v>
      </c>
      <c r="C685" s="59">
        <v>14.08</v>
      </c>
      <c r="D685" s="60" t="s">
        <v>39</v>
      </c>
      <c r="E685" s="60" t="s">
        <v>818</v>
      </c>
      <c r="F685" s="60" t="s">
        <v>40</v>
      </c>
      <c r="G685" s="60" t="s">
        <v>818</v>
      </c>
      <c r="H685" s="60" t="s">
        <v>818</v>
      </c>
      <c r="I685">
        <f>--ISNUMBER(IFERROR(SEARCH(Anketa!$E$3,'SDF biotopi'!$A685,1),""))</f>
        <v>0</v>
      </c>
      <c r="J685" t="str">
        <f>IF(I685=1,COUNTIF($I$2:I685,1),"")</f>
        <v/>
      </c>
      <c r="K685" t="str">
        <f>IFERROR(INDEX($B$2:$B$2873,MATCH(ROWS($J$2:J685),$J$2:$J$2873,0)),"")</f>
        <v/>
      </c>
    </row>
    <row r="686" spans="1:11">
      <c r="A686" s="60" t="s">
        <v>213</v>
      </c>
      <c r="B686" s="60" t="s">
        <v>802</v>
      </c>
      <c r="C686" s="59">
        <v>23.52</v>
      </c>
      <c r="D686" s="60" t="s">
        <v>39</v>
      </c>
      <c r="E686" s="60" t="s">
        <v>818</v>
      </c>
      <c r="F686" s="60" t="s">
        <v>40</v>
      </c>
      <c r="G686" s="60" t="s">
        <v>818</v>
      </c>
      <c r="H686" s="60" t="s">
        <v>818</v>
      </c>
      <c r="I686">
        <f>--ISNUMBER(IFERROR(SEARCH(Anketa!$E$3,'SDF biotopi'!$A686,1),""))</f>
        <v>0</v>
      </c>
      <c r="J686" t="str">
        <f>IF(I686=1,COUNTIF($I$2:I686,1),"")</f>
        <v/>
      </c>
      <c r="K686" t="str">
        <f>IFERROR(INDEX($B$2:$B$2873,MATCH(ROWS($J$2:J686),$J$2:$J$2873,0)),"")</f>
        <v/>
      </c>
    </row>
    <row r="687" spans="1:11">
      <c r="A687" s="60" t="s">
        <v>213</v>
      </c>
      <c r="B687" s="60" t="s">
        <v>837</v>
      </c>
      <c r="C687" s="59">
        <v>203.48</v>
      </c>
      <c r="D687" s="60" t="s">
        <v>39</v>
      </c>
      <c r="E687" s="60" t="s">
        <v>40</v>
      </c>
      <c r="F687" s="60" t="s">
        <v>40</v>
      </c>
      <c r="G687" s="60" t="s">
        <v>210</v>
      </c>
      <c r="H687" s="60" t="s">
        <v>210</v>
      </c>
      <c r="I687">
        <f>--ISNUMBER(IFERROR(SEARCH(Anketa!$E$3,'SDF biotopi'!$A687,1),""))</f>
        <v>0</v>
      </c>
      <c r="J687" t="str">
        <f>IF(I687=1,COUNTIF($I$2:I687,1),"")</f>
        <v/>
      </c>
      <c r="K687" t="str">
        <f>IFERROR(INDEX($B$2:$B$2873,MATCH(ROWS($J$2:J687),$J$2:$J$2873,0)),"")</f>
        <v/>
      </c>
    </row>
    <row r="688" spans="1:11">
      <c r="A688" s="60" t="s">
        <v>213</v>
      </c>
      <c r="B688" s="60" t="s">
        <v>827</v>
      </c>
      <c r="C688" s="59">
        <v>49.39</v>
      </c>
      <c r="D688" s="60" t="s">
        <v>39</v>
      </c>
      <c r="E688" s="60" t="s">
        <v>40</v>
      </c>
      <c r="F688" s="60" t="s">
        <v>40</v>
      </c>
      <c r="G688" s="60" t="s">
        <v>41</v>
      </c>
      <c r="H688" s="60" t="s">
        <v>41</v>
      </c>
      <c r="I688">
        <f>--ISNUMBER(IFERROR(SEARCH(Anketa!$E$3,'SDF biotopi'!$A688,1),""))</f>
        <v>0</v>
      </c>
      <c r="J688" t="str">
        <f>IF(I688=1,COUNTIF($I$2:I688,1),"")</f>
        <v/>
      </c>
      <c r="K688" t="str">
        <f>IFERROR(INDEX($B$2:$B$2873,MATCH(ROWS($J$2:J688),$J$2:$J$2873,0)),"")</f>
        <v/>
      </c>
    </row>
    <row r="689" spans="1:11">
      <c r="A689" s="60" t="s">
        <v>213</v>
      </c>
      <c r="B689" s="60" t="s">
        <v>821</v>
      </c>
      <c r="C689" s="59">
        <v>0.45</v>
      </c>
      <c r="D689" s="60" t="s">
        <v>39</v>
      </c>
      <c r="E689" s="60" t="s">
        <v>818</v>
      </c>
      <c r="F689" s="60" t="s">
        <v>40</v>
      </c>
      <c r="G689" s="60" t="s">
        <v>818</v>
      </c>
      <c r="H689" s="60" t="s">
        <v>818</v>
      </c>
      <c r="I689">
        <f>--ISNUMBER(IFERROR(SEARCH(Anketa!$E$3,'SDF biotopi'!$A689,1),""))</f>
        <v>0</v>
      </c>
      <c r="J689" t="str">
        <f>IF(I689=1,COUNTIF($I$2:I689,1),"")</f>
        <v/>
      </c>
      <c r="K689" t="str">
        <f>IFERROR(INDEX($B$2:$B$2873,MATCH(ROWS($J$2:J689),$J$2:$J$2873,0)),"")</f>
        <v/>
      </c>
    </row>
    <row r="690" spans="1:11">
      <c r="A690" s="60" t="s">
        <v>213</v>
      </c>
      <c r="B690" s="60" t="s">
        <v>809</v>
      </c>
      <c r="C690" s="59">
        <v>294.39</v>
      </c>
      <c r="D690" s="60" t="s">
        <v>39</v>
      </c>
      <c r="E690" s="60" t="s">
        <v>41</v>
      </c>
      <c r="F690" s="60" t="s">
        <v>41</v>
      </c>
      <c r="G690" s="60" t="s">
        <v>41</v>
      </c>
      <c r="H690" s="60" t="s">
        <v>41</v>
      </c>
      <c r="I690">
        <f>--ISNUMBER(IFERROR(SEARCH(Anketa!$E$3,'SDF biotopi'!$A690,1),""))</f>
        <v>0</v>
      </c>
      <c r="J690" t="str">
        <f>IF(I690=1,COUNTIF($I$2:I690,1),"")</f>
        <v/>
      </c>
      <c r="K690" t="str">
        <f>IFERROR(INDEX($B$2:$B$2873,MATCH(ROWS($J$2:J690),$J$2:$J$2873,0)),"")</f>
        <v/>
      </c>
    </row>
    <row r="691" spans="1:11">
      <c r="A691" s="60" t="s">
        <v>213</v>
      </c>
      <c r="B691" s="60" t="s">
        <v>835</v>
      </c>
      <c r="C691" s="59">
        <v>20.82</v>
      </c>
      <c r="D691" s="60" t="s">
        <v>39</v>
      </c>
      <c r="E691" s="60" t="s">
        <v>818</v>
      </c>
      <c r="F691" s="60" t="s">
        <v>40</v>
      </c>
      <c r="G691" s="60" t="s">
        <v>818</v>
      </c>
      <c r="H691" s="60" t="s">
        <v>818</v>
      </c>
      <c r="I691">
        <f>--ISNUMBER(IFERROR(SEARCH(Anketa!$E$3,'SDF biotopi'!$A691,1),""))</f>
        <v>0</v>
      </c>
      <c r="J691" t="str">
        <f>IF(I691=1,COUNTIF($I$2:I691,1),"")</f>
        <v/>
      </c>
      <c r="K691" t="str">
        <f>IFERROR(INDEX($B$2:$B$2873,MATCH(ROWS($J$2:J691),$J$2:$J$2873,0)),"")</f>
        <v/>
      </c>
    </row>
    <row r="692" spans="1:11">
      <c r="A692" s="60" t="s">
        <v>213</v>
      </c>
      <c r="B692" s="60" t="s">
        <v>817</v>
      </c>
      <c r="C692" s="59">
        <v>7.72</v>
      </c>
      <c r="D692" s="60" t="s">
        <v>39</v>
      </c>
      <c r="E692" s="60" t="s">
        <v>41</v>
      </c>
      <c r="F692" s="60" t="s">
        <v>41</v>
      </c>
      <c r="G692" s="60" t="s">
        <v>41</v>
      </c>
      <c r="H692" s="60" t="s">
        <v>41</v>
      </c>
      <c r="I692">
        <f>--ISNUMBER(IFERROR(SEARCH(Anketa!$E$3,'SDF biotopi'!$A692,1),""))</f>
        <v>0</v>
      </c>
      <c r="J692" t="str">
        <f>IF(I692=1,COUNTIF($I$2:I692,1),"")</f>
        <v/>
      </c>
      <c r="K692" t="str">
        <f>IFERROR(INDEX($B$2:$B$2873,MATCH(ROWS($J$2:J692),$J$2:$J$2873,0)),"")</f>
        <v/>
      </c>
    </row>
    <row r="693" spans="1:11">
      <c r="A693" s="60" t="s">
        <v>213</v>
      </c>
      <c r="B693" s="60" t="s">
        <v>844</v>
      </c>
      <c r="C693" s="59">
        <v>0.94</v>
      </c>
      <c r="D693" s="60" t="s">
        <v>39</v>
      </c>
      <c r="E693" s="60" t="s">
        <v>818</v>
      </c>
      <c r="F693" s="60" t="s">
        <v>40</v>
      </c>
      <c r="G693" s="60" t="s">
        <v>818</v>
      </c>
      <c r="H693" s="60" t="s">
        <v>818</v>
      </c>
      <c r="I693">
        <f>--ISNUMBER(IFERROR(SEARCH(Anketa!$E$3,'SDF biotopi'!$A693,1),""))</f>
        <v>0</v>
      </c>
      <c r="J693" t="str">
        <f>IF(I693=1,COUNTIF($I$2:I693,1),"")</f>
        <v/>
      </c>
      <c r="K693" t="str">
        <f>IFERROR(INDEX($B$2:$B$2873,MATCH(ROWS($J$2:J693),$J$2:$J$2873,0)),"")</f>
        <v/>
      </c>
    </row>
    <row r="694" spans="1:11">
      <c r="A694" s="60" t="s">
        <v>213</v>
      </c>
      <c r="B694" s="60" t="s">
        <v>834</v>
      </c>
      <c r="C694" s="59">
        <v>0.59</v>
      </c>
      <c r="D694" s="60" t="s">
        <v>39</v>
      </c>
      <c r="E694" s="60" t="s">
        <v>818</v>
      </c>
      <c r="F694" s="60" t="s">
        <v>40</v>
      </c>
      <c r="G694" s="60" t="s">
        <v>818</v>
      </c>
      <c r="H694" s="60" t="s">
        <v>818</v>
      </c>
      <c r="I694">
        <f>--ISNUMBER(IFERROR(SEARCH(Anketa!$E$3,'SDF biotopi'!$A694,1),""))</f>
        <v>0</v>
      </c>
      <c r="J694" t="str">
        <f>IF(I694=1,COUNTIF($I$2:I694,1),"")</f>
        <v/>
      </c>
      <c r="K694" t="str">
        <f>IFERROR(INDEX($B$2:$B$2873,MATCH(ROWS($J$2:J694),$J$2:$J$2873,0)),"")</f>
        <v/>
      </c>
    </row>
    <row r="695" spans="1:11">
      <c r="A695" s="60" t="s">
        <v>215</v>
      </c>
      <c r="B695" s="60" t="s">
        <v>802</v>
      </c>
      <c r="C695" s="59">
        <v>120.43</v>
      </c>
      <c r="D695" s="60" t="s">
        <v>39</v>
      </c>
      <c r="E695" s="60" t="s">
        <v>40</v>
      </c>
      <c r="F695" s="60" t="s">
        <v>40</v>
      </c>
      <c r="G695" s="60" t="s">
        <v>41</v>
      </c>
      <c r="H695" s="60" t="s">
        <v>41</v>
      </c>
      <c r="I695">
        <f>--ISNUMBER(IFERROR(SEARCH(Anketa!$E$3,'SDF biotopi'!$A695,1),""))</f>
        <v>0</v>
      </c>
      <c r="J695" t="str">
        <f>IF(I695=1,COUNTIF($I$2:I695,1),"")</f>
        <v/>
      </c>
      <c r="K695" t="str">
        <f>IFERROR(INDEX($B$2:$B$2873,MATCH(ROWS($J$2:J695),$J$2:$J$2873,0)),"")</f>
        <v/>
      </c>
    </row>
    <row r="696" spans="1:11">
      <c r="A696" s="60" t="s">
        <v>215</v>
      </c>
      <c r="B696" s="60" t="s">
        <v>828</v>
      </c>
      <c r="C696" s="59">
        <v>0</v>
      </c>
      <c r="D696" s="60" t="s">
        <v>67</v>
      </c>
      <c r="E696" s="60" t="s">
        <v>50</v>
      </c>
      <c r="F696" s="60" t="s">
        <v>824</v>
      </c>
      <c r="G696" s="60" t="s">
        <v>824</v>
      </c>
      <c r="H696" s="60" t="s">
        <v>824</v>
      </c>
      <c r="I696">
        <f>--ISNUMBER(IFERROR(SEARCH(Anketa!$E$3,'SDF biotopi'!$A696,1),""))</f>
        <v>0</v>
      </c>
      <c r="J696" t="str">
        <f>IF(I696=1,COUNTIF($I$2:I696,1),"")</f>
        <v/>
      </c>
      <c r="K696" t="str">
        <f>IFERROR(INDEX($B$2:$B$2873,MATCH(ROWS($J$2:J696),$J$2:$J$2873,0)),"")</f>
        <v/>
      </c>
    </row>
    <row r="697" spans="1:11">
      <c r="A697" s="60" t="s">
        <v>215</v>
      </c>
      <c r="B697" s="60" t="s">
        <v>825</v>
      </c>
      <c r="C697" s="59">
        <v>10.17</v>
      </c>
      <c r="D697" s="60" t="s">
        <v>39</v>
      </c>
      <c r="E697" s="60" t="s">
        <v>40</v>
      </c>
      <c r="F697" s="60" t="s">
        <v>40</v>
      </c>
      <c r="G697" s="60" t="s">
        <v>40</v>
      </c>
      <c r="H697" s="60" t="s">
        <v>41</v>
      </c>
      <c r="I697">
        <f>--ISNUMBER(IFERROR(SEARCH(Anketa!$E$3,'SDF biotopi'!$A697,1),""))</f>
        <v>0</v>
      </c>
      <c r="J697" t="str">
        <f>IF(I697=1,COUNTIF($I$2:I697,1),"")</f>
        <v/>
      </c>
      <c r="K697" t="str">
        <f>IFERROR(INDEX($B$2:$B$2873,MATCH(ROWS($J$2:J697),$J$2:$J$2873,0)),"")</f>
        <v/>
      </c>
    </row>
    <row r="698" spans="1:11">
      <c r="A698" s="60" t="s">
        <v>215</v>
      </c>
      <c r="B698" s="60" t="s">
        <v>807</v>
      </c>
      <c r="C698" s="59">
        <v>205.83</v>
      </c>
      <c r="D698" s="60" t="s">
        <v>39</v>
      </c>
      <c r="E698" s="60" t="s">
        <v>40</v>
      </c>
      <c r="F698" s="60" t="s">
        <v>40</v>
      </c>
      <c r="G698" s="60" t="s">
        <v>41</v>
      </c>
      <c r="H698" s="60" t="s">
        <v>210</v>
      </c>
      <c r="I698">
        <f>--ISNUMBER(IFERROR(SEARCH(Anketa!$E$3,'SDF biotopi'!$A698,1),""))</f>
        <v>0</v>
      </c>
      <c r="J698" t="str">
        <f>IF(I698=1,COUNTIF($I$2:I698,1),"")</f>
        <v/>
      </c>
      <c r="K698" t="str">
        <f>IFERROR(INDEX($B$2:$B$2873,MATCH(ROWS($J$2:J698),$J$2:$J$2873,0)),"")</f>
        <v/>
      </c>
    </row>
    <row r="699" spans="1:11">
      <c r="A699" s="60" t="s">
        <v>215</v>
      </c>
      <c r="B699" s="60" t="s">
        <v>820</v>
      </c>
      <c r="C699" s="59">
        <v>8.6999999999999993</v>
      </c>
      <c r="D699" s="60" t="s">
        <v>39</v>
      </c>
      <c r="E699" s="60" t="s">
        <v>50</v>
      </c>
      <c r="F699" s="60" t="s">
        <v>40</v>
      </c>
      <c r="G699" s="60" t="s">
        <v>41</v>
      </c>
      <c r="H699" s="60" t="s">
        <v>40</v>
      </c>
      <c r="I699">
        <f>--ISNUMBER(IFERROR(SEARCH(Anketa!$E$3,'SDF biotopi'!$A699,1),""))</f>
        <v>0</v>
      </c>
      <c r="J699" t="str">
        <f>IF(I699=1,COUNTIF($I$2:I699,1),"")</f>
        <v/>
      </c>
      <c r="K699" t="str">
        <f>IFERROR(INDEX($B$2:$B$2873,MATCH(ROWS($J$2:J699),$J$2:$J$2873,0)),"")</f>
        <v/>
      </c>
    </row>
    <row r="700" spans="1:11">
      <c r="A700" s="60" t="s">
        <v>215</v>
      </c>
      <c r="B700" s="60" t="s">
        <v>810</v>
      </c>
      <c r="C700" s="59">
        <v>0</v>
      </c>
      <c r="D700" s="60" t="s">
        <v>67</v>
      </c>
      <c r="E700" s="60" t="s">
        <v>50</v>
      </c>
      <c r="F700" s="60" t="s">
        <v>824</v>
      </c>
      <c r="G700" s="60" t="s">
        <v>824</v>
      </c>
      <c r="H700" s="60" t="s">
        <v>824</v>
      </c>
      <c r="I700">
        <f>--ISNUMBER(IFERROR(SEARCH(Anketa!$E$3,'SDF biotopi'!$A700,1),""))</f>
        <v>0</v>
      </c>
      <c r="J700" t="str">
        <f>IF(I700=1,COUNTIF($I$2:I700,1),"")</f>
        <v/>
      </c>
      <c r="K700" t="str">
        <f>IFERROR(INDEX($B$2:$B$2873,MATCH(ROWS($J$2:J700),$J$2:$J$2873,0)),"")</f>
        <v/>
      </c>
    </row>
    <row r="701" spans="1:11">
      <c r="A701" s="60" t="s">
        <v>215</v>
      </c>
      <c r="B701" s="60" t="s">
        <v>816</v>
      </c>
      <c r="C701" s="59">
        <v>378.21</v>
      </c>
      <c r="D701" s="60" t="s">
        <v>39</v>
      </c>
      <c r="E701" s="60" t="s">
        <v>40</v>
      </c>
      <c r="F701" s="60" t="s">
        <v>40</v>
      </c>
      <c r="G701" s="60" t="s">
        <v>41</v>
      </c>
      <c r="H701" s="60" t="s">
        <v>41</v>
      </c>
      <c r="I701">
        <f>--ISNUMBER(IFERROR(SEARCH(Anketa!$E$3,'SDF biotopi'!$A701,1),""))</f>
        <v>0</v>
      </c>
      <c r="J701" t="str">
        <f>IF(I701=1,COUNTIF($I$2:I701,1),"")</f>
        <v/>
      </c>
      <c r="K701" t="str">
        <f>IFERROR(INDEX($B$2:$B$2873,MATCH(ROWS($J$2:J701),$J$2:$J$2873,0)),"")</f>
        <v/>
      </c>
    </row>
    <row r="702" spans="1:11">
      <c r="A702" s="60" t="s">
        <v>215</v>
      </c>
      <c r="B702" s="60" t="s">
        <v>815</v>
      </c>
      <c r="C702" s="59">
        <v>25.1</v>
      </c>
      <c r="D702" s="60" t="s">
        <v>39</v>
      </c>
      <c r="E702" s="60" t="s">
        <v>41</v>
      </c>
      <c r="F702" s="60" t="s">
        <v>40</v>
      </c>
      <c r="G702" s="60" t="s">
        <v>41</v>
      </c>
      <c r="H702" s="60" t="s">
        <v>41</v>
      </c>
      <c r="I702">
        <f>--ISNUMBER(IFERROR(SEARCH(Anketa!$E$3,'SDF biotopi'!$A702,1),""))</f>
        <v>0</v>
      </c>
      <c r="J702" t="str">
        <f>IF(I702=1,COUNTIF($I$2:I702,1),"")</f>
        <v/>
      </c>
      <c r="K702" t="str">
        <f>IFERROR(INDEX($B$2:$B$2873,MATCH(ROWS($J$2:J702),$J$2:$J$2873,0)),"")</f>
        <v/>
      </c>
    </row>
    <row r="703" spans="1:11">
      <c r="A703" s="60" t="s">
        <v>215</v>
      </c>
      <c r="B703" s="60" t="s">
        <v>827</v>
      </c>
      <c r="C703" s="59">
        <v>6.09</v>
      </c>
      <c r="D703" s="60" t="s">
        <v>39</v>
      </c>
      <c r="E703" s="60" t="s">
        <v>41</v>
      </c>
      <c r="F703" s="60" t="s">
        <v>40</v>
      </c>
      <c r="G703" s="60" t="s">
        <v>40</v>
      </c>
      <c r="H703" s="60" t="s">
        <v>41</v>
      </c>
      <c r="I703">
        <f>--ISNUMBER(IFERROR(SEARCH(Anketa!$E$3,'SDF biotopi'!$A703,1),""))</f>
        <v>0</v>
      </c>
      <c r="J703" t="str">
        <f>IF(I703=1,COUNTIF($I$2:I703,1),"")</f>
        <v/>
      </c>
      <c r="K703" t="str">
        <f>IFERROR(INDEX($B$2:$B$2873,MATCH(ROWS($J$2:J703),$J$2:$J$2873,0)),"")</f>
        <v/>
      </c>
    </row>
    <row r="704" spans="1:11">
      <c r="A704" s="60" t="s">
        <v>215</v>
      </c>
      <c r="B704" s="60" t="s">
        <v>835</v>
      </c>
      <c r="C704" s="59">
        <v>3.07</v>
      </c>
      <c r="D704" s="60" t="s">
        <v>39</v>
      </c>
      <c r="E704" s="60" t="s">
        <v>40</v>
      </c>
      <c r="F704" s="60" t="s">
        <v>40</v>
      </c>
      <c r="G704" s="60" t="s">
        <v>40</v>
      </c>
      <c r="H704" s="60" t="s">
        <v>40</v>
      </c>
      <c r="I704">
        <f>--ISNUMBER(IFERROR(SEARCH(Anketa!$E$3,'SDF biotopi'!$A704,1),""))</f>
        <v>0</v>
      </c>
      <c r="J704" t="str">
        <f>IF(I704=1,COUNTIF($I$2:I704,1),"")</f>
        <v/>
      </c>
      <c r="K704" t="str">
        <f>IFERROR(INDEX($B$2:$B$2873,MATCH(ROWS($J$2:J704),$J$2:$J$2873,0)),"")</f>
        <v/>
      </c>
    </row>
    <row r="705" spans="1:11">
      <c r="A705" s="60" t="s">
        <v>215</v>
      </c>
      <c r="B705" s="60" t="s">
        <v>808</v>
      </c>
      <c r="C705" s="59">
        <v>190.58</v>
      </c>
      <c r="D705" s="60" t="s">
        <v>39</v>
      </c>
      <c r="E705" s="60" t="s">
        <v>40</v>
      </c>
      <c r="F705" s="60" t="s">
        <v>40</v>
      </c>
      <c r="G705" s="60" t="s">
        <v>41</v>
      </c>
      <c r="H705" s="60" t="s">
        <v>41</v>
      </c>
      <c r="I705">
        <f>--ISNUMBER(IFERROR(SEARCH(Anketa!$E$3,'SDF biotopi'!$A705,1),""))</f>
        <v>0</v>
      </c>
      <c r="J705" t="str">
        <f>IF(I705=1,COUNTIF($I$2:I705,1),"")</f>
        <v/>
      </c>
      <c r="K705" t="str">
        <f>IFERROR(INDEX($B$2:$B$2873,MATCH(ROWS($J$2:J705),$J$2:$J$2873,0)),"")</f>
        <v/>
      </c>
    </row>
    <row r="706" spans="1:11">
      <c r="A706" s="60" t="s">
        <v>215</v>
      </c>
      <c r="B706" s="60" t="s">
        <v>814</v>
      </c>
      <c r="C706" s="59">
        <v>13.33</v>
      </c>
      <c r="D706" s="60" t="s">
        <v>39</v>
      </c>
      <c r="E706" s="60" t="s">
        <v>40</v>
      </c>
      <c r="F706" s="60" t="s">
        <v>40</v>
      </c>
      <c r="G706" s="60" t="s">
        <v>40</v>
      </c>
      <c r="H706" s="60" t="s">
        <v>40</v>
      </c>
      <c r="I706">
        <f>--ISNUMBER(IFERROR(SEARCH(Anketa!$E$3,'SDF biotopi'!$A706,1),""))</f>
        <v>0</v>
      </c>
      <c r="J706" t="str">
        <f>IF(I706=1,COUNTIF($I$2:I706,1),"")</f>
        <v/>
      </c>
      <c r="K706" t="str">
        <f>IFERROR(INDEX($B$2:$B$2873,MATCH(ROWS($J$2:J706),$J$2:$J$2873,0)),"")</f>
        <v/>
      </c>
    </row>
    <row r="707" spans="1:11">
      <c r="A707" s="60" t="s">
        <v>215</v>
      </c>
      <c r="B707" s="60" t="s">
        <v>811</v>
      </c>
      <c r="C707" s="59">
        <v>41.05</v>
      </c>
      <c r="D707" s="60" t="s">
        <v>39</v>
      </c>
      <c r="E707" s="60" t="s">
        <v>40</v>
      </c>
      <c r="F707" s="60" t="s">
        <v>40</v>
      </c>
      <c r="G707" s="60" t="s">
        <v>41</v>
      </c>
      <c r="H707" s="60" t="s">
        <v>41</v>
      </c>
      <c r="I707">
        <f>--ISNUMBER(IFERROR(SEARCH(Anketa!$E$3,'SDF biotopi'!$A707,1),""))</f>
        <v>0</v>
      </c>
      <c r="J707" t="str">
        <f>IF(I707=1,COUNTIF($I$2:I707,1),"")</f>
        <v/>
      </c>
      <c r="K707" t="str">
        <f>IFERROR(INDEX($B$2:$B$2873,MATCH(ROWS($J$2:J707),$J$2:$J$2873,0)),"")</f>
        <v/>
      </c>
    </row>
    <row r="708" spans="1:11">
      <c r="A708" s="60" t="s">
        <v>215</v>
      </c>
      <c r="B708" s="60" t="s">
        <v>805</v>
      </c>
      <c r="C708" s="59">
        <v>47.13</v>
      </c>
      <c r="D708" s="60" t="s">
        <v>39</v>
      </c>
      <c r="E708" s="60" t="s">
        <v>40</v>
      </c>
      <c r="F708" s="60" t="s">
        <v>40</v>
      </c>
      <c r="G708" s="60" t="s">
        <v>40</v>
      </c>
      <c r="H708" s="60" t="s">
        <v>40</v>
      </c>
      <c r="I708">
        <f>--ISNUMBER(IFERROR(SEARCH(Anketa!$E$3,'SDF biotopi'!$A708,1),""))</f>
        <v>0</v>
      </c>
      <c r="J708" t="str">
        <f>IF(I708=1,COUNTIF($I$2:I708,1),"")</f>
        <v/>
      </c>
      <c r="K708" t="str">
        <f>IFERROR(INDEX($B$2:$B$2873,MATCH(ROWS($J$2:J708),$J$2:$J$2873,0)),"")</f>
        <v/>
      </c>
    </row>
    <row r="709" spans="1:11">
      <c r="A709" s="60" t="s">
        <v>215</v>
      </c>
      <c r="B709" s="60" t="s">
        <v>812</v>
      </c>
      <c r="C709" s="59">
        <v>131.66</v>
      </c>
      <c r="D709" s="60" t="s">
        <v>39</v>
      </c>
      <c r="E709" s="60" t="s">
        <v>40</v>
      </c>
      <c r="F709" s="60" t="s">
        <v>40</v>
      </c>
      <c r="G709" s="60" t="s">
        <v>41</v>
      </c>
      <c r="H709" s="60" t="s">
        <v>210</v>
      </c>
      <c r="I709">
        <f>--ISNUMBER(IFERROR(SEARCH(Anketa!$E$3,'SDF biotopi'!$A709,1),""))</f>
        <v>0</v>
      </c>
      <c r="J709" t="str">
        <f>IF(I709=1,COUNTIF($I$2:I709,1),"")</f>
        <v/>
      </c>
      <c r="K709" t="str">
        <f>IFERROR(INDEX($B$2:$B$2873,MATCH(ROWS($J$2:J709),$J$2:$J$2873,0)),"")</f>
        <v/>
      </c>
    </row>
    <row r="710" spans="1:11">
      <c r="A710" s="60" t="s">
        <v>215</v>
      </c>
      <c r="B710" s="60" t="s">
        <v>817</v>
      </c>
      <c r="C710" s="59">
        <v>0</v>
      </c>
      <c r="D710" s="60" t="s">
        <v>39</v>
      </c>
      <c r="E710" s="60" t="s">
        <v>818</v>
      </c>
      <c r="F710" s="60" t="s">
        <v>818</v>
      </c>
      <c r="G710" s="60" t="s">
        <v>818</v>
      </c>
      <c r="H710" s="60" t="s">
        <v>818</v>
      </c>
      <c r="I710">
        <f>--ISNUMBER(IFERROR(SEARCH(Anketa!$E$3,'SDF biotopi'!$A710,1),""))</f>
        <v>0</v>
      </c>
      <c r="J710" t="str">
        <f>IF(I710=1,COUNTIF($I$2:I710,1),"")</f>
        <v/>
      </c>
      <c r="K710" t="str">
        <f>IFERROR(INDEX($B$2:$B$2873,MATCH(ROWS($J$2:J710),$J$2:$J$2873,0)),"")</f>
        <v/>
      </c>
    </row>
    <row r="711" spans="1:11">
      <c r="A711" s="60" t="s">
        <v>217</v>
      </c>
      <c r="B711" s="60" t="s">
        <v>820</v>
      </c>
      <c r="C711" s="59">
        <v>3.54</v>
      </c>
      <c r="D711" s="60" t="s">
        <v>39</v>
      </c>
      <c r="E711" s="60" t="s">
        <v>210</v>
      </c>
      <c r="F711" s="60" t="s">
        <v>40</v>
      </c>
      <c r="G711" s="60" t="s">
        <v>210</v>
      </c>
      <c r="H711" s="60" t="s">
        <v>210</v>
      </c>
      <c r="I711">
        <f>--ISNUMBER(IFERROR(SEARCH(Anketa!$E$3,'SDF biotopi'!$A711,1),""))</f>
        <v>0</v>
      </c>
      <c r="J711" t="str">
        <f>IF(I711=1,COUNTIF($I$2:I711,1),"")</f>
        <v/>
      </c>
      <c r="K711" t="str">
        <f>IFERROR(INDEX($B$2:$B$2873,MATCH(ROWS($J$2:J711),$J$2:$J$2873,0)),"")</f>
        <v/>
      </c>
    </row>
    <row r="712" spans="1:11">
      <c r="A712" s="60" t="s">
        <v>217</v>
      </c>
      <c r="B712" s="60" t="s">
        <v>802</v>
      </c>
      <c r="C712" s="59">
        <v>3.88</v>
      </c>
      <c r="D712" s="60" t="s">
        <v>39</v>
      </c>
      <c r="E712" s="60" t="s">
        <v>818</v>
      </c>
      <c r="F712" s="60" t="s">
        <v>40</v>
      </c>
      <c r="G712" s="60" t="s">
        <v>818</v>
      </c>
      <c r="H712" s="60" t="s">
        <v>818</v>
      </c>
      <c r="I712">
        <f>--ISNUMBER(IFERROR(SEARCH(Anketa!$E$3,'SDF biotopi'!$A712,1),""))</f>
        <v>0</v>
      </c>
      <c r="J712" t="str">
        <f>IF(I712=1,COUNTIF($I$2:I712,1),"")</f>
        <v/>
      </c>
      <c r="K712" t="str">
        <f>IFERROR(INDEX($B$2:$B$2873,MATCH(ROWS($J$2:J712),$J$2:$J$2873,0)),"")</f>
        <v/>
      </c>
    </row>
    <row r="713" spans="1:11">
      <c r="A713" s="60" t="s">
        <v>217</v>
      </c>
      <c r="B713" s="60" t="s">
        <v>816</v>
      </c>
      <c r="C713" s="59">
        <v>2.8</v>
      </c>
      <c r="D713" s="60" t="s">
        <v>39</v>
      </c>
      <c r="E713" s="60" t="s">
        <v>818</v>
      </c>
      <c r="F713" s="60" t="s">
        <v>40</v>
      </c>
      <c r="G713" s="60" t="s">
        <v>818</v>
      </c>
      <c r="H713" s="60" t="s">
        <v>818</v>
      </c>
      <c r="I713">
        <f>--ISNUMBER(IFERROR(SEARCH(Anketa!$E$3,'SDF biotopi'!$A713,1),""))</f>
        <v>0</v>
      </c>
      <c r="J713" t="str">
        <f>IF(I713=1,COUNTIF($I$2:I713,1),"")</f>
        <v/>
      </c>
      <c r="K713" t="str">
        <f>IFERROR(INDEX($B$2:$B$2873,MATCH(ROWS($J$2:J713),$J$2:$J$2873,0)),"")</f>
        <v/>
      </c>
    </row>
    <row r="714" spans="1:11">
      <c r="A714" s="60" t="s">
        <v>217</v>
      </c>
      <c r="B714" s="60" t="s">
        <v>844</v>
      </c>
      <c r="C714" s="59">
        <v>0.09</v>
      </c>
      <c r="D714" s="60" t="s">
        <v>39</v>
      </c>
      <c r="E714" s="60" t="s">
        <v>41</v>
      </c>
      <c r="F714" s="60" t="s">
        <v>40</v>
      </c>
      <c r="G714" s="60" t="s">
        <v>41</v>
      </c>
      <c r="H714" s="60" t="s">
        <v>41</v>
      </c>
      <c r="I714">
        <f>--ISNUMBER(IFERROR(SEARCH(Anketa!$E$3,'SDF biotopi'!$A714,1),""))</f>
        <v>0</v>
      </c>
      <c r="J714" t="str">
        <f>IF(I714=1,COUNTIF($I$2:I714,1),"")</f>
        <v/>
      </c>
      <c r="K714" t="str">
        <f>IFERROR(INDEX($B$2:$B$2873,MATCH(ROWS($J$2:J714),$J$2:$J$2873,0)),"")</f>
        <v/>
      </c>
    </row>
    <row r="715" spans="1:11">
      <c r="A715" s="60" t="s">
        <v>217</v>
      </c>
      <c r="B715" s="60" t="s">
        <v>817</v>
      </c>
      <c r="C715" s="59">
        <v>0</v>
      </c>
      <c r="D715" s="60" t="s">
        <v>39</v>
      </c>
      <c r="E715" s="60" t="s">
        <v>210</v>
      </c>
      <c r="F715" s="60" t="s">
        <v>40</v>
      </c>
      <c r="G715" s="60" t="s">
        <v>41</v>
      </c>
      <c r="H715" s="60" t="s">
        <v>41</v>
      </c>
      <c r="I715">
        <f>--ISNUMBER(IFERROR(SEARCH(Anketa!$E$3,'SDF biotopi'!$A715,1),""))</f>
        <v>0</v>
      </c>
      <c r="J715" t="str">
        <f>IF(I715=1,COUNTIF($I$2:I715,1),"")</f>
        <v/>
      </c>
      <c r="K715" t="str">
        <f>IFERROR(INDEX($B$2:$B$2873,MATCH(ROWS($J$2:J715),$J$2:$J$2873,0)),"")</f>
        <v/>
      </c>
    </row>
    <row r="716" spans="1:11">
      <c r="A716" s="60" t="s">
        <v>217</v>
      </c>
      <c r="B716" s="60" t="s">
        <v>809</v>
      </c>
      <c r="C716" s="59">
        <v>42.37</v>
      </c>
      <c r="D716" s="60" t="s">
        <v>39</v>
      </c>
      <c r="E716" s="60" t="s">
        <v>210</v>
      </c>
      <c r="F716" s="60" t="s">
        <v>40</v>
      </c>
      <c r="G716" s="60" t="s">
        <v>210</v>
      </c>
      <c r="H716" s="60" t="s">
        <v>210</v>
      </c>
      <c r="I716">
        <f>--ISNUMBER(IFERROR(SEARCH(Anketa!$E$3,'SDF biotopi'!$A716,1),""))</f>
        <v>0</v>
      </c>
      <c r="J716" t="str">
        <f>IF(I716=1,COUNTIF($I$2:I716,1),"")</f>
        <v/>
      </c>
      <c r="K716" t="str">
        <f>IFERROR(INDEX($B$2:$B$2873,MATCH(ROWS($J$2:J716),$J$2:$J$2873,0)),"")</f>
        <v/>
      </c>
    </row>
    <row r="717" spans="1:11">
      <c r="A717" s="60" t="s">
        <v>217</v>
      </c>
      <c r="B717" s="60" t="s">
        <v>812</v>
      </c>
      <c r="C717" s="59">
        <v>0</v>
      </c>
      <c r="D717" s="60" t="s">
        <v>39</v>
      </c>
      <c r="E717" s="60" t="s">
        <v>210</v>
      </c>
      <c r="F717" s="60" t="s">
        <v>40</v>
      </c>
      <c r="G717" s="60" t="s">
        <v>210</v>
      </c>
      <c r="H717" s="60" t="s">
        <v>40</v>
      </c>
      <c r="I717">
        <f>--ISNUMBER(IFERROR(SEARCH(Anketa!$E$3,'SDF biotopi'!$A717,1),""))</f>
        <v>0</v>
      </c>
      <c r="J717" t="str">
        <f>IF(I717=1,COUNTIF($I$2:I717,1),"")</f>
        <v/>
      </c>
      <c r="K717" t="str">
        <f>IFERROR(INDEX($B$2:$B$2873,MATCH(ROWS($J$2:J717),$J$2:$J$2873,0)),"")</f>
        <v/>
      </c>
    </row>
    <row r="718" spans="1:11">
      <c r="A718" s="60" t="s">
        <v>217</v>
      </c>
      <c r="B718" s="60" t="s">
        <v>803</v>
      </c>
      <c r="C718" s="59">
        <v>2.4</v>
      </c>
      <c r="D718" s="60" t="s">
        <v>39</v>
      </c>
      <c r="E718" s="60" t="s">
        <v>818</v>
      </c>
      <c r="F718" s="60" t="s">
        <v>40</v>
      </c>
      <c r="G718" s="60" t="s">
        <v>818</v>
      </c>
      <c r="H718" s="60" t="s">
        <v>818</v>
      </c>
      <c r="I718">
        <f>--ISNUMBER(IFERROR(SEARCH(Anketa!$E$3,'SDF biotopi'!$A718,1),""))</f>
        <v>0</v>
      </c>
      <c r="J718" t="str">
        <f>IF(I718=1,COUNTIF($I$2:I718,1),"")</f>
        <v/>
      </c>
      <c r="K718" t="str">
        <f>IFERROR(INDEX($B$2:$B$2873,MATCH(ROWS($J$2:J718),$J$2:$J$2873,0)),"")</f>
        <v/>
      </c>
    </row>
    <row r="719" spans="1:11">
      <c r="A719" s="60" t="s">
        <v>219</v>
      </c>
      <c r="B719" s="60" t="s">
        <v>811</v>
      </c>
      <c r="C719" s="59">
        <v>21.86</v>
      </c>
      <c r="D719" s="60" t="s">
        <v>39</v>
      </c>
      <c r="E719" s="60" t="s">
        <v>818</v>
      </c>
      <c r="F719" s="60" t="s">
        <v>40</v>
      </c>
      <c r="G719" s="60" t="s">
        <v>818</v>
      </c>
      <c r="H719" s="60" t="s">
        <v>818</v>
      </c>
      <c r="I719">
        <f>--ISNUMBER(IFERROR(SEARCH(Anketa!$E$3,'SDF biotopi'!$A719,1),""))</f>
        <v>0</v>
      </c>
      <c r="J719" t="str">
        <f>IF(I719=1,COUNTIF($I$2:I719,1),"")</f>
        <v/>
      </c>
      <c r="K719" t="str">
        <f>IFERROR(INDEX($B$2:$B$2873,MATCH(ROWS($J$2:J719),$J$2:$J$2873,0)),"")</f>
        <v/>
      </c>
    </row>
    <row r="720" spans="1:11">
      <c r="A720" s="60" t="s">
        <v>219</v>
      </c>
      <c r="B720" s="60" t="s">
        <v>802</v>
      </c>
      <c r="C720" s="59">
        <v>58.41</v>
      </c>
      <c r="D720" s="60" t="s">
        <v>39</v>
      </c>
      <c r="E720" s="60" t="s">
        <v>41</v>
      </c>
      <c r="F720" s="60" t="s">
        <v>40</v>
      </c>
      <c r="G720" s="60" t="s">
        <v>210</v>
      </c>
      <c r="H720" s="60" t="s">
        <v>41</v>
      </c>
      <c r="I720">
        <f>--ISNUMBER(IFERROR(SEARCH(Anketa!$E$3,'SDF biotopi'!$A720,1),""))</f>
        <v>0</v>
      </c>
      <c r="J720" t="str">
        <f>IF(I720=1,COUNTIF($I$2:I720,1),"")</f>
        <v/>
      </c>
      <c r="K720" t="str">
        <f>IFERROR(INDEX($B$2:$B$2873,MATCH(ROWS($J$2:J720),$J$2:$J$2873,0)),"")</f>
        <v/>
      </c>
    </row>
    <row r="721" spans="1:11">
      <c r="A721" s="60" t="s">
        <v>219</v>
      </c>
      <c r="B721" s="60" t="s">
        <v>820</v>
      </c>
      <c r="C721" s="59">
        <v>4.1100000000000003</v>
      </c>
      <c r="D721" s="60" t="s">
        <v>39</v>
      </c>
      <c r="E721" s="60" t="s">
        <v>818</v>
      </c>
      <c r="F721" s="60" t="s">
        <v>40</v>
      </c>
      <c r="G721" s="60" t="s">
        <v>818</v>
      </c>
      <c r="H721" s="60" t="s">
        <v>818</v>
      </c>
      <c r="I721">
        <f>--ISNUMBER(IFERROR(SEARCH(Anketa!$E$3,'SDF biotopi'!$A721,1),""))</f>
        <v>0</v>
      </c>
      <c r="J721" t="str">
        <f>IF(I721=1,COUNTIF($I$2:I721,1),"")</f>
        <v/>
      </c>
      <c r="K721" t="str">
        <f>IFERROR(INDEX($B$2:$B$2873,MATCH(ROWS($J$2:J721),$J$2:$J$2873,0)),"")</f>
        <v/>
      </c>
    </row>
    <row r="722" spans="1:11">
      <c r="A722" s="60" t="s">
        <v>219</v>
      </c>
      <c r="B722" s="60" t="s">
        <v>827</v>
      </c>
      <c r="C722" s="59">
        <v>18.73</v>
      </c>
      <c r="D722" s="60" t="s">
        <v>39</v>
      </c>
      <c r="E722" s="60" t="s">
        <v>40</v>
      </c>
      <c r="F722" s="60" t="s">
        <v>40</v>
      </c>
      <c r="G722" s="60" t="s">
        <v>40</v>
      </c>
      <c r="H722" s="60" t="s">
        <v>40</v>
      </c>
      <c r="I722">
        <f>--ISNUMBER(IFERROR(SEARCH(Anketa!$E$3,'SDF biotopi'!$A722,1),""))</f>
        <v>0</v>
      </c>
      <c r="J722" t="str">
        <f>IF(I722=1,COUNTIF($I$2:I722,1),"")</f>
        <v/>
      </c>
      <c r="K722" t="str">
        <f>IFERROR(INDEX($B$2:$B$2873,MATCH(ROWS($J$2:J722),$J$2:$J$2873,0)),"")</f>
        <v/>
      </c>
    </row>
    <row r="723" spans="1:11">
      <c r="A723" s="60" t="s">
        <v>219</v>
      </c>
      <c r="B723" s="60" t="s">
        <v>823</v>
      </c>
      <c r="C723" s="59">
        <v>28.83</v>
      </c>
      <c r="D723" s="60" t="s">
        <v>39</v>
      </c>
      <c r="E723" s="60" t="s">
        <v>818</v>
      </c>
      <c r="F723" s="60" t="s">
        <v>40</v>
      </c>
      <c r="G723" s="60" t="s">
        <v>818</v>
      </c>
      <c r="H723" s="60" t="s">
        <v>818</v>
      </c>
      <c r="I723">
        <f>--ISNUMBER(IFERROR(SEARCH(Anketa!$E$3,'SDF biotopi'!$A723,1),""))</f>
        <v>0</v>
      </c>
      <c r="J723" t="str">
        <f>IF(I723=1,COUNTIF($I$2:I723,1),"")</f>
        <v/>
      </c>
      <c r="K723" t="str">
        <f>IFERROR(INDEX($B$2:$B$2873,MATCH(ROWS($J$2:J723),$J$2:$J$2873,0)),"")</f>
        <v/>
      </c>
    </row>
    <row r="724" spans="1:11">
      <c r="A724" s="60" t="s">
        <v>219</v>
      </c>
      <c r="B724" s="60" t="s">
        <v>809</v>
      </c>
      <c r="C724" s="59">
        <v>14.02</v>
      </c>
      <c r="D724" s="60" t="s">
        <v>39</v>
      </c>
      <c r="E724" s="60" t="s">
        <v>40</v>
      </c>
      <c r="F724" s="60" t="s">
        <v>40</v>
      </c>
      <c r="G724" s="60" t="s">
        <v>41</v>
      </c>
      <c r="H724" s="60" t="s">
        <v>40</v>
      </c>
      <c r="I724">
        <f>--ISNUMBER(IFERROR(SEARCH(Anketa!$E$3,'SDF biotopi'!$A724,1),""))</f>
        <v>0</v>
      </c>
      <c r="J724" t="str">
        <f>IF(I724=1,COUNTIF($I$2:I724,1),"")</f>
        <v/>
      </c>
      <c r="K724" t="str">
        <f>IFERROR(INDEX($B$2:$B$2873,MATCH(ROWS($J$2:J724),$J$2:$J$2873,0)),"")</f>
        <v/>
      </c>
    </row>
    <row r="725" spans="1:11">
      <c r="A725" s="60" t="s">
        <v>219</v>
      </c>
      <c r="B725" s="60" t="s">
        <v>815</v>
      </c>
      <c r="C725" s="59">
        <v>5.18</v>
      </c>
      <c r="D725" s="60" t="s">
        <v>39</v>
      </c>
      <c r="E725" s="60" t="s">
        <v>40</v>
      </c>
      <c r="F725" s="60" t="s">
        <v>40</v>
      </c>
      <c r="G725" s="60" t="s">
        <v>40</v>
      </c>
      <c r="H725" s="60" t="s">
        <v>40</v>
      </c>
      <c r="I725">
        <f>--ISNUMBER(IFERROR(SEARCH(Anketa!$E$3,'SDF biotopi'!$A725,1),""))</f>
        <v>0</v>
      </c>
      <c r="J725" t="str">
        <f>IF(I725=1,COUNTIF($I$2:I725,1),"")</f>
        <v/>
      </c>
      <c r="K725" t="str">
        <f>IFERROR(INDEX($B$2:$B$2873,MATCH(ROWS($J$2:J725),$J$2:$J$2873,0)),"")</f>
        <v/>
      </c>
    </row>
    <row r="726" spans="1:11">
      <c r="A726" s="60" t="s">
        <v>219</v>
      </c>
      <c r="B726" s="60" t="s">
        <v>816</v>
      </c>
      <c r="C726" s="59">
        <v>177.95</v>
      </c>
      <c r="D726" s="60" t="s">
        <v>39</v>
      </c>
      <c r="E726" s="60" t="s">
        <v>818</v>
      </c>
      <c r="F726" s="60" t="s">
        <v>40</v>
      </c>
      <c r="G726" s="60" t="s">
        <v>818</v>
      </c>
      <c r="H726" s="60" t="s">
        <v>818</v>
      </c>
      <c r="I726">
        <f>--ISNUMBER(IFERROR(SEARCH(Anketa!$E$3,'SDF biotopi'!$A726,1),""))</f>
        <v>0</v>
      </c>
      <c r="J726" t="str">
        <f>IF(I726=1,COUNTIF($I$2:I726,1),"")</f>
        <v/>
      </c>
      <c r="K726" t="str">
        <f>IFERROR(INDEX($B$2:$B$2873,MATCH(ROWS($J$2:J726),$J$2:$J$2873,0)),"")</f>
        <v/>
      </c>
    </row>
    <row r="727" spans="1:11">
      <c r="A727" s="60" t="s">
        <v>219</v>
      </c>
      <c r="B727" s="60" t="s">
        <v>807</v>
      </c>
      <c r="C727" s="59">
        <v>166.63</v>
      </c>
      <c r="D727" s="60" t="s">
        <v>39</v>
      </c>
      <c r="E727" s="60" t="s">
        <v>40</v>
      </c>
      <c r="F727" s="60" t="s">
        <v>40</v>
      </c>
      <c r="G727" s="60" t="s">
        <v>210</v>
      </c>
      <c r="H727" s="60" t="s">
        <v>41</v>
      </c>
      <c r="I727">
        <f>--ISNUMBER(IFERROR(SEARCH(Anketa!$E$3,'SDF biotopi'!$A727,1),""))</f>
        <v>0</v>
      </c>
      <c r="J727" t="str">
        <f>IF(I727=1,COUNTIF($I$2:I727,1),"")</f>
        <v/>
      </c>
      <c r="K727" t="str">
        <f>IFERROR(INDEX($B$2:$B$2873,MATCH(ROWS($J$2:J727),$J$2:$J$2873,0)),"")</f>
        <v/>
      </c>
    </row>
    <row r="728" spans="1:11">
      <c r="A728" s="60" t="s">
        <v>219</v>
      </c>
      <c r="B728" s="60" t="s">
        <v>813</v>
      </c>
      <c r="C728" s="59">
        <v>0.09</v>
      </c>
      <c r="D728" s="60" t="s">
        <v>39</v>
      </c>
      <c r="E728" s="60" t="s">
        <v>40</v>
      </c>
      <c r="F728" s="60" t="s">
        <v>40</v>
      </c>
      <c r="G728" s="60" t="s">
        <v>40</v>
      </c>
      <c r="H728" s="60" t="s">
        <v>40</v>
      </c>
      <c r="I728">
        <f>--ISNUMBER(IFERROR(SEARCH(Anketa!$E$3,'SDF biotopi'!$A728,1),""))</f>
        <v>0</v>
      </c>
      <c r="J728" t="str">
        <f>IF(I728=1,COUNTIF($I$2:I728,1),"")</f>
        <v/>
      </c>
      <c r="K728" t="str">
        <f>IFERROR(INDEX($B$2:$B$2873,MATCH(ROWS($J$2:J728),$J$2:$J$2873,0)),"")</f>
        <v/>
      </c>
    </row>
    <row r="729" spans="1:11">
      <c r="A729" s="60" t="s">
        <v>219</v>
      </c>
      <c r="B729" s="60" t="s">
        <v>812</v>
      </c>
      <c r="C729" s="59">
        <v>14.32</v>
      </c>
      <c r="D729" s="60" t="s">
        <v>39</v>
      </c>
      <c r="E729" s="60" t="s">
        <v>40</v>
      </c>
      <c r="F729" s="60" t="s">
        <v>40</v>
      </c>
      <c r="G729" s="60" t="s">
        <v>40</v>
      </c>
      <c r="H729" s="60" t="s">
        <v>40</v>
      </c>
      <c r="I729">
        <f>--ISNUMBER(IFERROR(SEARCH(Anketa!$E$3,'SDF biotopi'!$A729,1),""))</f>
        <v>0</v>
      </c>
      <c r="J729" t="str">
        <f>IF(I729=1,COUNTIF($I$2:I729,1),"")</f>
        <v/>
      </c>
      <c r="K729" t="str">
        <f>IFERROR(INDEX($B$2:$B$2873,MATCH(ROWS($J$2:J729),$J$2:$J$2873,0)),"")</f>
        <v/>
      </c>
    </row>
    <row r="730" spans="1:11">
      <c r="A730" s="60" t="s">
        <v>219</v>
      </c>
      <c r="B730" s="60" t="s">
        <v>835</v>
      </c>
      <c r="C730" s="59">
        <v>12.5</v>
      </c>
      <c r="D730" s="60" t="s">
        <v>39</v>
      </c>
      <c r="E730" s="60" t="s">
        <v>40</v>
      </c>
      <c r="F730" s="60" t="s">
        <v>40</v>
      </c>
      <c r="G730" s="60" t="s">
        <v>41</v>
      </c>
      <c r="H730" s="60" t="s">
        <v>40</v>
      </c>
      <c r="I730">
        <f>--ISNUMBER(IFERROR(SEARCH(Anketa!$E$3,'SDF biotopi'!$A730,1),""))</f>
        <v>0</v>
      </c>
      <c r="J730" t="str">
        <f>IF(I730=1,COUNTIF($I$2:I730,1),"")</f>
        <v/>
      </c>
      <c r="K730" t="str">
        <f>IFERROR(INDEX($B$2:$B$2873,MATCH(ROWS($J$2:J730),$J$2:$J$2873,0)),"")</f>
        <v/>
      </c>
    </row>
    <row r="731" spans="1:11">
      <c r="A731" s="60" t="s">
        <v>219</v>
      </c>
      <c r="B731" s="60" t="s">
        <v>808</v>
      </c>
      <c r="C731" s="59">
        <v>16.75</v>
      </c>
      <c r="D731" s="60" t="s">
        <v>39</v>
      </c>
      <c r="E731" s="60" t="s">
        <v>40</v>
      </c>
      <c r="F731" s="60" t="s">
        <v>40</v>
      </c>
      <c r="G731" s="60" t="s">
        <v>41</v>
      </c>
      <c r="H731" s="60" t="s">
        <v>40</v>
      </c>
      <c r="I731">
        <f>--ISNUMBER(IFERROR(SEARCH(Anketa!$E$3,'SDF biotopi'!$A731,1),""))</f>
        <v>0</v>
      </c>
      <c r="J731" t="str">
        <f>IF(I731=1,COUNTIF($I$2:I731,1),"")</f>
        <v/>
      </c>
      <c r="K731" t="str">
        <f>IFERROR(INDEX($B$2:$B$2873,MATCH(ROWS($J$2:J731),$J$2:$J$2873,0)),"")</f>
        <v/>
      </c>
    </row>
    <row r="732" spans="1:11">
      <c r="A732" s="60" t="s">
        <v>221</v>
      </c>
      <c r="B732" s="60" t="s">
        <v>837</v>
      </c>
      <c r="C732" s="59">
        <v>4.83</v>
      </c>
      <c r="D732" s="60" t="s">
        <v>39</v>
      </c>
      <c r="E732" s="60" t="s">
        <v>40</v>
      </c>
      <c r="F732" s="60" t="s">
        <v>40</v>
      </c>
      <c r="G732" s="60" t="s">
        <v>41</v>
      </c>
      <c r="H732" s="60" t="s">
        <v>40</v>
      </c>
      <c r="I732">
        <f>--ISNUMBER(IFERROR(SEARCH(Anketa!$E$3,'SDF biotopi'!$A732,1),""))</f>
        <v>0</v>
      </c>
      <c r="J732" t="str">
        <f>IF(I732=1,COUNTIF($I$2:I732,1),"")</f>
        <v/>
      </c>
      <c r="K732" t="str">
        <f>IFERROR(INDEX($B$2:$B$2873,MATCH(ROWS($J$2:J732),$J$2:$J$2873,0)),"")</f>
        <v/>
      </c>
    </row>
    <row r="733" spans="1:11">
      <c r="A733" s="60" t="s">
        <v>221</v>
      </c>
      <c r="B733" s="60" t="s">
        <v>812</v>
      </c>
      <c r="C733" s="59">
        <v>8.9499999999999993</v>
      </c>
      <c r="D733" s="60" t="s">
        <v>39</v>
      </c>
      <c r="E733" s="60" t="s">
        <v>41</v>
      </c>
      <c r="F733" s="60" t="s">
        <v>40</v>
      </c>
      <c r="G733" s="60" t="s">
        <v>41</v>
      </c>
      <c r="H733" s="60" t="s">
        <v>41</v>
      </c>
      <c r="I733">
        <f>--ISNUMBER(IFERROR(SEARCH(Anketa!$E$3,'SDF biotopi'!$A733,1),""))</f>
        <v>0</v>
      </c>
      <c r="J733" t="str">
        <f>IF(I733=1,COUNTIF($I$2:I733,1),"")</f>
        <v/>
      </c>
      <c r="K733" t="str">
        <f>IFERROR(INDEX($B$2:$B$2873,MATCH(ROWS($J$2:J733),$J$2:$J$2873,0)),"")</f>
        <v/>
      </c>
    </row>
    <row r="734" spans="1:11">
      <c r="A734" s="60" t="s">
        <v>221</v>
      </c>
      <c r="B734" s="60" t="s">
        <v>817</v>
      </c>
      <c r="C734" s="59">
        <v>28.57</v>
      </c>
      <c r="D734" s="60" t="s">
        <v>39</v>
      </c>
      <c r="E734" s="60" t="s">
        <v>40</v>
      </c>
      <c r="F734" s="60" t="s">
        <v>40</v>
      </c>
      <c r="G734" s="60" t="s">
        <v>40</v>
      </c>
      <c r="H734" s="60" t="s">
        <v>40</v>
      </c>
      <c r="I734">
        <f>--ISNUMBER(IFERROR(SEARCH(Anketa!$E$3,'SDF biotopi'!$A734,1),""))</f>
        <v>0</v>
      </c>
      <c r="J734" t="str">
        <f>IF(I734=1,COUNTIF($I$2:I734,1),"")</f>
        <v/>
      </c>
      <c r="K734" t="str">
        <f>IFERROR(INDEX($B$2:$B$2873,MATCH(ROWS($J$2:J734),$J$2:$J$2873,0)),"")</f>
        <v/>
      </c>
    </row>
    <row r="735" spans="1:11">
      <c r="A735" s="60" t="s">
        <v>221</v>
      </c>
      <c r="B735" s="60" t="s">
        <v>840</v>
      </c>
      <c r="C735" s="59">
        <v>1.83</v>
      </c>
      <c r="D735" s="60" t="s">
        <v>39</v>
      </c>
      <c r="E735" s="60" t="s">
        <v>41</v>
      </c>
      <c r="F735" s="60" t="s">
        <v>40</v>
      </c>
      <c r="G735" s="60" t="s">
        <v>41</v>
      </c>
      <c r="H735" s="60" t="s">
        <v>41</v>
      </c>
      <c r="I735">
        <f>--ISNUMBER(IFERROR(SEARCH(Anketa!$E$3,'SDF biotopi'!$A735,1),""))</f>
        <v>0</v>
      </c>
      <c r="J735" t="str">
        <f>IF(I735=1,COUNTIF($I$2:I735,1),"")</f>
        <v/>
      </c>
      <c r="K735" t="str">
        <f>IFERROR(INDEX($B$2:$B$2873,MATCH(ROWS($J$2:J735),$J$2:$J$2873,0)),"")</f>
        <v/>
      </c>
    </row>
    <row r="736" spans="1:11">
      <c r="A736" s="60" t="s">
        <v>221</v>
      </c>
      <c r="B736" s="60" t="s">
        <v>827</v>
      </c>
      <c r="C736" s="59">
        <v>3.57</v>
      </c>
      <c r="D736" s="60" t="s">
        <v>39</v>
      </c>
      <c r="E736" s="60" t="s">
        <v>40</v>
      </c>
      <c r="F736" s="60" t="s">
        <v>40</v>
      </c>
      <c r="G736" s="60" t="s">
        <v>40</v>
      </c>
      <c r="H736" s="60" t="s">
        <v>40</v>
      </c>
      <c r="I736">
        <f>--ISNUMBER(IFERROR(SEARCH(Anketa!$E$3,'SDF biotopi'!$A736,1),""))</f>
        <v>0</v>
      </c>
      <c r="J736" t="str">
        <f>IF(I736=1,COUNTIF($I$2:I736,1),"")</f>
        <v/>
      </c>
      <c r="K736" t="str">
        <f>IFERROR(INDEX($B$2:$B$2873,MATCH(ROWS($J$2:J736),$J$2:$J$2873,0)),"")</f>
        <v/>
      </c>
    </row>
    <row r="737" spans="1:11">
      <c r="A737" s="60" t="s">
        <v>221</v>
      </c>
      <c r="B737" s="60" t="s">
        <v>825</v>
      </c>
      <c r="C737" s="59">
        <v>309.48</v>
      </c>
      <c r="D737" s="60" t="s">
        <v>39</v>
      </c>
      <c r="E737" s="60" t="s">
        <v>40</v>
      </c>
      <c r="F737" s="60" t="s">
        <v>40</v>
      </c>
      <c r="G737" s="60" t="s">
        <v>41</v>
      </c>
      <c r="H737" s="60" t="s">
        <v>40</v>
      </c>
      <c r="I737">
        <f>--ISNUMBER(IFERROR(SEARCH(Anketa!$E$3,'SDF biotopi'!$A737,1),""))</f>
        <v>0</v>
      </c>
      <c r="J737" t="str">
        <f>IF(I737=1,COUNTIF($I$2:I737,1),"")</f>
        <v/>
      </c>
      <c r="K737" t="str">
        <f>IFERROR(INDEX($B$2:$B$2873,MATCH(ROWS($J$2:J737),$J$2:$J$2873,0)),"")</f>
        <v/>
      </c>
    </row>
    <row r="738" spans="1:11">
      <c r="A738" s="60" t="s">
        <v>221</v>
      </c>
      <c r="B738" s="60" t="s">
        <v>820</v>
      </c>
      <c r="C738" s="59">
        <v>171.02</v>
      </c>
      <c r="D738" s="60" t="s">
        <v>39</v>
      </c>
      <c r="E738" s="60" t="s">
        <v>40</v>
      </c>
      <c r="F738" s="60" t="s">
        <v>40</v>
      </c>
      <c r="G738" s="60" t="s">
        <v>40</v>
      </c>
      <c r="H738" s="60" t="s">
        <v>40</v>
      </c>
      <c r="I738">
        <f>--ISNUMBER(IFERROR(SEARCH(Anketa!$E$3,'SDF biotopi'!$A738,1),""))</f>
        <v>0</v>
      </c>
      <c r="J738" t="str">
        <f>IF(I738=1,COUNTIF($I$2:I738,1),"")</f>
        <v/>
      </c>
      <c r="K738" t="str">
        <f>IFERROR(INDEX($B$2:$B$2873,MATCH(ROWS($J$2:J738),$J$2:$J$2873,0)),"")</f>
        <v/>
      </c>
    </row>
    <row r="739" spans="1:11">
      <c r="A739" s="60" t="s">
        <v>221</v>
      </c>
      <c r="B739" s="60" t="s">
        <v>815</v>
      </c>
      <c r="C739" s="59">
        <v>80.09</v>
      </c>
      <c r="D739" s="60" t="s">
        <v>39</v>
      </c>
      <c r="E739" s="60" t="s">
        <v>40</v>
      </c>
      <c r="F739" s="60" t="s">
        <v>40</v>
      </c>
      <c r="G739" s="60" t="s">
        <v>41</v>
      </c>
      <c r="H739" s="60" t="s">
        <v>210</v>
      </c>
      <c r="I739">
        <f>--ISNUMBER(IFERROR(SEARCH(Anketa!$E$3,'SDF biotopi'!$A739,1),""))</f>
        <v>0</v>
      </c>
      <c r="J739" t="str">
        <f>IF(I739=1,COUNTIF($I$2:I739,1),"")</f>
        <v/>
      </c>
      <c r="K739" t="str">
        <f>IFERROR(INDEX($B$2:$B$2873,MATCH(ROWS($J$2:J739),$J$2:$J$2873,0)),"")</f>
        <v/>
      </c>
    </row>
    <row r="740" spans="1:11">
      <c r="A740" s="60" t="s">
        <v>221</v>
      </c>
      <c r="B740" s="60" t="s">
        <v>802</v>
      </c>
      <c r="C740" s="59">
        <v>4.91</v>
      </c>
      <c r="D740" s="60" t="s">
        <v>39</v>
      </c>
      <c r="E740" s="60" t="s">
        <v>41</v>
      </c>
      <c r="F740" s="60" t="s">
        <v>40</v>
      </c>
      <c r="G740" s="60" t="s">
        <v>40</v>
      </c>
      <c r="H740" s="60" t="s">
        <v>40</v>
      </c>
      <c r="I740">
        <f>--ISNUMBER(IFERROR(SEARCH(Anketa!$E$3,'SDF biotopi'!$A740,1),""))</f>
        <v>0</v>
      </c>
      <c r="J740" t="str">
        <f>IF(I740=1,COUNTIF($I$2:I740,1),"")</f>
        <v/>
      </c>
      <c r="K740" t="str">
        <f>IFERROR(INDEX($B$2:$B$2873,MATCH(ROWS($J$2:J740),$J$2:$J$2873,0)),"")</f>
        <v/>
      </c>
    </row>
    <row r="741" spans="1:11">
      <c r="A741" s="60" t="s">
        <v>221</v>
      </c>
      <c r="B741" s="60" t="s">
        <v>835</v>
      </c>
      <c r="C741" s="59">
        <v>2.04</v>
      </c>
      <c r="D741" s="60" t="s">
        <v>39</v>
      </c>
      <c r="E741" s="60" t="s">
        <v>41</v>
      </c>
      <c r="F741" s="60" t="s">
        <v>40</v>
      </c>
      <c r="G741" s="60" t="s">
        <v>41</v>
      </c>
      <c r="H741" s="60" t="s">
        <v>41</v>
      </c>
      <c r="I741">
        <f>--ISNUMBER(IFERROR(SEARCH(Anketa!$E$3,'SDF biotopi'!$A741,1),""))</f>
        <v>0</v>
      </c>
      <c r="J741" t="str">
        <f>IF(I741=1,COUNTIF($I$2:I741,1),"")</f>
        <v/>
      </c>
      <c r="K741" t="str">
        <f>IFERROR(INDEX($B$2:$B$2873,MATCH(ROWS($J$2:J741),$J$2:$J$2873,0)),"")</f>
        <v/>
      </c>
    </row>
    <row r="742" spans="1:11">
      <c r="A742" s="60" t="s">
        <v>221</v>
      </c>
      <c r="B742" s="60" t="s">
        <v>821</v>
      </c>
      <c r="C742" s="59">
        <v>12.71</v>
      </c>
      <c r="D742" s="60" t="s">
        <v>39</v>
      </c>
      <c r="E742" s="60" t="s">
        <v>41</v>
      </c>
      <c r="F742" s="60" t="s">
        <v>40</v>
      </c>
      <c r="G742" s="60" t="s">
        <v>41</v>
      </c>
      <c r="H742" s="60" t="s">
        <v>210</v>
      </c>
      <c r="I742">
        <f>--ISNUMBER(IFERROR(SEARCH(Anketa!$E$3,'SDF biotopi'!$A742,1),""))</f>
        <v>0</v>
      </c>
      <c r="J742" t="str">
        <f>IF(I742=1,COUNTIF($I$2:I742,1),"")</f>
        <v/>
      </c>
      <c r="K742" t="str">
        <f>IFERROR(INDEX($B$2:$B$2873,MATCH(ROWS($J$2:J742),$J$2:$J$2873,0)),"")</f>
        <v/>
      </c>
    </row>
    <row r="743" spans="1:11">
      <c r="A743" s="60" t="s">
        <v>223</v>
      </c>
      <c r="B743" s="60" t="s">
        <v>805</v>
      </c>
      <c r="C743" s="59">
        <v>3.47</v>
      </c>
      <c r="D743" s="60" t="s">
        <v>39</v>
      </c>
      <c r="E743" s="60" t="s">
        <v>818</v>
      </c>
      <c r="F743" s="60" t="s">
        <v>40</v>
      </c>
      <c r="G743" s="60" t="s">
        <v>818</v>
      </c>
      <c r="H743" s="60" t="s">
        <v>818</v>
      </c>
      <c r="I743">
        <f>--ISNUMBER(IFERROR(SEARCH(Anketa!$E$3,'SDF biotopi'!$A743,1),""))</f>
        <v>0</v>
      </c>
      <c r="J743" t="str">
        <f>IF(I743=1,COUNTIF($I$2:I743,1),"")</f>
        <v/>
      </c>
      <c r="K743" t="str">
        <f>IFERROR(INDEX($B$2:$B$2873,MATCH(ROWS($J$2:J743),$J$2:$J$2873,0)),"")</f>
        <v/>
      </c>
    </row>
    <row r="744" spans="1:11">
      <c r="A744" s="60" t="s">
        <v>223</v>
      </c>
      <c r="B744" s="60" t="s">
        <v>814</v>
      </c>
      <c r="C744" s="59">
        <v>4.47</v>
      </c>
      <c r="D744" s="60" t="s">
        <v>39</v>
      </c>
      <c r="E744" s="60" t="s">
        <v>818</v>
      </c>
      <c r="F744" s="60" t="s">
        <v>40</v>
      </c>
      <c r="G744" s="60" t="s">
        <v>818</v>
      </c>
      <c r="H744" s="60" t="s">
        <v>818</v>
      </c>
      <c r="I744">
        <f>--ISNUMBER(IFERROR(SEARCH(Anketa!$E$3,'SDF biotopi'!$A744,1),""))</f>
        <v>0</v>
      </c>
      <c r="J744" t="str">
        <f>IF(I744=1,COUNTIF($I$2:I744,1),"")</f>
        <v/>
      </c>
      <c r="K744" t="str">
        <f>IFERROR(INDEX($B$2:$B$2873,MATCH(ROWS($J$2:J744),$J$2:$J$2873,0)),"")</f>
        <v/>
      </c>
    </row>
    <row r="745" spans="1:11">
      <c r="A745" s="60" t="s">
        <v>223</v>
      </c>
      <c r="B745" s="60" t="s">
        <v>808</v>
      </c>
      <c r="C745" s="59">
        <v>3.6</v>
      </c>
      <c r="D745" s="60" t="s">
        <v>39</v>
      </c>
      <c r="E745" s="60" t="s">
        <v>41</v>
      </c>
      <c r="F745" s="60" t="s">
        <v>40</v>
      </c>
      <c r="G745" s="60" t="s">
        <v>210</v>
      </c>
      <c r="H745" s="60" t="s">
        <v>41</v>
      </c>
      <c r="I745">
        <f>--ISNUMBER(IFERROR(SEARCH(Anketa!$E$3,'SDF biotopi'!$A745,1),""))</f>
        <v>0</v>
      </c>
      <c r="J745" t="str">
        <f>IF(I745=1,COUNTIF($I$2:I745,1),"")</f>
        <v/>
      </c>
      <c r="K745" t="str">
        <f>IFERROR(INDEX($B$2:$B$2873,MATCH(ROWS($J$2:J745),$J$2:$J$2873,0)),"")</f>
        <v/>
      </c>
    </row>
    <row r="746" spans="1:11">
      <c r="A746" s="60" t="s">
        <v>223</v>
      </c>
      <c r="B746" s="60" t="s">
        <v>802</v>
      </c>
      <c r="C746" s="59">
        <v>44.34</v>
      </c>
      <c r="D746" s="60" t="s">
        <v>39</v>
      </c>
      <c r="E746" s="60" t="s">
        <v>40</v>
      </c>
      <c r="F746" s="60" t="s">
        <v>40</v>
      </c>
      <c r="G746" s="60" t="s">
        <v>41</v>
      </c>
      <c r="H746" s="60" t="s">
        <v>41</v>
      </c>
      <c r="I746">
        <f>--ISNUMBER(IFERROR(SEARCH(Anketa!$E$3,'SDF biotopi'!$A746,1),""))</f>
        <v>0</v>
      </c>
      <c r="J746" t="str">
        <f>IF(I746=1,COUNTIF($I$2:I746,1),"")</f>
        <v/>
      </c>
      <c r="K746" t="str">
        <f>IFERROR(INDEX($B$2:$B$2873,MATCH(ROWS($J$2:J746),$J$2:$J$2873,0)),"")</f>
        <v/>
      </c>
    </row>
    <row r="747" spans="1:11">
      <c r="A747" s="60" t="s">
        <v>223</v>
      </c>
      <c r="B747" s="60" t="s">
        <v>826</v>
      </c>
      <c r="C747" s="59">
        <v>136.30000000000001</v>
      </c>
      <c r="D747" s="60" t="s">
        <v>39</v>
      </c>
      <c r="E747" s="60" t="s">
        <v>41</v>
      </c>
      <c r="F747" s="60" t="s">
        <v>210</v>
      </c>
      <c r="G747" s="60" t="s">
        <v>41</v>
      </c>
      <c r="H747" s="60" t="s">
        <v>210</v>
      </c>
      <c r="I747">
        <f>--ISNUMBER(IFERROR(SEARCH(Anketa!$E$3,'SDF biotopi'!$A747,1),""))</f>
        <v>0</v>
      </c>
      <c r="J747" t="str">
        <f>IF(I747=1,COUNTIF($I$2:I747,1),"")</f>
        <v/>
      </c>
      <c r="K747" t="str">
        <f>IFERROR(INDEX($B$2:$B$2873,MATCH(ROWS($J$2:J747),$J$2:$J$2873,0)),"")</f>
        <v/>
      </c>
    </row>
    <row r="748" spans="1:11">
      <c r="A748" s="60" t="s">
        <v>225</v>
      </c>
      <c r="B748" s="60" t="s">
        <v>820</v>
      </c>
      <c r="C748" s="59">
        <v>0.24</v>
      </c>
      <c r="D748" s="60" t="s">
        <v>39</v>
      </c>
      <c r="E748" s="60" t="s">
        <v>40</v>
      </c>
      <c r="F748" s="60" t="s">
        <v>40</v>
      </c>
      <c r="G748" s="60" t="s">
        <v>40</v>
      </c>
      <c r="H748" s="60" t="s">
        <v>40</v>
      </c>
      <c r="I748">
        <f>--ISNUMBER(IFERROR(SEARCH(Anketa!$E$3,'SDF biotopi'!$A748,1),""))</f>
        <v>0</v>
      </c>
      <c r="J748" t="str">
        <f>IF(I748=1,COUNTIF($I$2:I748,1),"")</f>
        <v/>
      </c>
      <c r="K748" t="str">
        <f>IFERROR(INDEX($B$2:$B$2873,MATCH(ROWS($J$2:J748),$J$2:$J$2873,0)),"")</f>
        <v/>
      </c>
    </row>
    <row r="749" spans="1:11">
      <c r="A749" s="60" t="s">
        <v>225</v>
      </c>
      <c r="B749" s="60" t="s">
        <v>839</v>
      </c>
      <c r="C749" s="59">
        <v>0.03</v>
      </c>
      <c r="D749" s="60" t="s">
        <v>39</v>
      </c>
      <c r="E749" s="60" t="s">
        <v>818</v>
      </c>
      <c r="F749" s="60" t="s">
        <v>40</v>
      </c>
      <c r="G749" s="60" t="s">
        <v>818</v>
      </c>
      <c r="H749" s="60" t="s">
        <v>818</v>
      </c>
      <c r="I749">
        <f>--ISNUMBER(IFERROR(SEARCH(Anketa!$E$3,'SDF biotopi'!$A749,1),""))</f>
        <v>0</v>
      </c>
      <c r="J749" t="str">
        <f>IF(I749=1,COUNTIF($I$2:I749,1),"")</f>
        <v/>
      </c>
      <c r="K749" t="str">
        <f>IFERROR(INDEX($B$2:$B$2873,MATCH(ROWS($J$2:J749),$J$2:$J$2873,0)),"")</f>
        <v/>
      </c>
    </row>
    <row r="750" spans="1:11">
      <c r="A750" s="60" t="s">
        <v>225</v>
      </c>
      <c r="B750" s="60" t="s">
        <v>825</v>
      </c>
      <c r="C750" s="59">
        <v>0.48</v>
      </c>
      <c r="D750" s="60" t="s">
        <v>39</v>
      </c>
      <c r="E750" s="60" t="s">
        <v>40</v>
      </c>
      <c r="F750" s="60" t="s">
        <v>40</v>
      </c>
      <c r="G750" s="60" t="s">
        <v>40</v>
      </c>
      <c r="H750" s="60" t="s">
        <v>40</v>
      </c>
      <c r="I750">
        <f>--ISNUMBER(IFERROR(SEARCH(Anketa!$E$3,'SDF biotopi'!$A750,1),""))</f>
        <v>0</v>
      </c>
      <c r="J750" t="str">
        <f>IF(I750=1,COUNTIF($I$2:I750,1),"")</f>
        <v/>
      </c>
      <c r="K750" t="str">
        <f>IFERROR(INDEX($B$2:$B$2873,MATCH(ROWS($J$2:J750),$J$2:$J$2873,0)),"")</f>
        <v/>
      </c>
    </row>
    <row r="751" spans="1:11">
      <c r="A751" s="60" t="s">
        <v>225</v>
      </c>
      <c r="B751" s="60" t="s">
        <v>809</v>
      </c>
      <c r="C751" s="59">
        <v>3.07</v>
      </c>
      <c r="D751" s="60" t="s">
        <v>39</v>
      </c>
      <c r="E751" s="60" t="s">
        <v>41</v>
      </c>
      <c r="F751" s="60" t="s">
        <v>40</v>
      </c>
      <c r="G751" s="60" t="s">
        <v>41</v>
      </c>
      <c r="H751" s="60" t="s">
        <v>41</v>
      </c>
      <c r="I751">
        <f>--ISNUMBER(IFERROR(SEARCH(Anketa!$E$3,'SDF biotopi'!$A751,1),""))</f>
        <v>0</v>
      </c>
      <c r="J751" t="str">
        <f>IF(I751=1,COUNTIF($I$2:I751,1),"")</f>
        <v/>
      </c>
      <c r="K751" t="str">
        <f>IFERROR(INDEX($B$2:$B$2873,MATCH(ROWS($J$2:J751),$J$2:$J$2873,0)),"")</f>
        <v/>
      </c>
    </row>
    <row r="752" spans="1:11">
      <c r="A752" s="60" t="s">
        <v>228</v>
      </c>
      <c r="B752" s="60" t="s">
        <v>820</v>
      </c>
      <c r="C752" s="59">
        <v>0.14000000000000001</v>
      </c>
      <c r="D752" s="60" t="s">
        <v>39</v>
      </c>
      <c r="E752" s="60" t="s">
        <v>40</v>
      </c>
      <c r="F752" s="60" t="s">
        <v>40</v>
      </c>
      <c r="G752" s="60" t="s">
        <v>40</v>
      </c>
      <c r="H752" s="60" t="s">
        <v>40</v>
      </c>
      <c r="I752">
        <f>--ISNUMBER(IFERROR(SEARCH(Anketa!$E$3,'SDF biotopi'!$A752,1),""))</f>
        <v>0</v>
      </c>
      <c r="J752" t="str">
        <f>IF(I752=1,COUNTIF($I$2:I752,1),"")</f>
        <v/>
      </c>
      <c r="K752" t="str">
        <f>IFERROR(INDEX($B$2:$B$2873,MATCH(ROWS($J$2:J752),$J$2:$J$2873,0)),"")</f>
        <v/>
      </c>
    </row>
    <row r="753" spans="1:11">
      <c r="A753" s="60" t="s">
        <v>228</v>
      </c>
      <c r="B753" s="60" t="s">
        <v>815</v>
      </c>
      <c r="C753" s="59">
        <v>3.27</v>
      </c>
      <c r="D753" s="60" t="s">
        <v>39</v>
      </c>
      <c r="E753" s="60" t="s">
        <v>40</v>
      </c>
      <c r="F753" s="60" t="s">
        <v>40</v>
      </c>
      <c r="G753" s="60" t="s">
        <v>40</v>
      </c>
      <c r="H753" s="60" t="s">
        <v>40</v>
      </c>
      <c r="I753">
        <f>--ISNUMBER(IFERROR(SEARCH(Anketa!$E$3,'SDF biotopi'!$A753,1),""))</f>
        <v>0</v>
      </c>
      <c r="J753" t="str">
        <f>IF(I753=1,COUNTIF($I$2:I753,1),"")</f>
        <v/>
      </c>
      <c r="K753" t="str">
        <f>IFERROR(INDEX($B$2:$B$2873,MATCH(ROWS($J$2:J753),$J$2:$J$2873,0)),"")</f>
        <v/>
      </c>
    </row>
    <row r="754" spans="1:11">
      <c r="A754" s="60" t="s">
        <v>228</v>
      </c>
      <c r="B754" s="60" t="s">
        <v>842</v>
      </c>
      <c r="C754" s="59">
        <v>4.8999999999999998E-3</v>
      </c>
      <c r="D754" s="60" t="s">
        <v>39</v>
      </c>
      <c r="E754" s="60" t="s">
        <v>40</v>
      </c>
      <c r="F754" s="60" t="s">
        <v>40</v>
      </c>
      <c r="G754" s="60" t="s">
        <v>40</v>
      </c>
      <c r="H754" s="60" t="s">
        <v>40</v>
      </c>
      <c r="I754">
        <f>--ISNUMBER(IFERROR(SEARCH(Anketa!$E$3,'SDF biotopi'!$A754,1),""))</f>
        <v>0</v>
      </c>
      <c r="J754" t="str">
        <f>IF(I754=1,COUNTIF($I$2:I754,1),"")</f>
        <v/>
      </c>
      <c r="K754" t="str">
        <f>IFERROR(INDEX($B$2:$B$2873,MATCH(ROWS($J$2:J754),$J$2:$J$2873,0)),"")</f>
        <v/>
      </c>
    </row>
    <row r="755" spans="1:11">
      <c r="A755" s="60" t="s">
        <v>228</v>
      </c>
      <c r="B755" s="60" t="s">
        <v>839</v>
      </c>
      <c r="C755" s="59">
        <v>0.18</v>
      </c>
      <c r="D755" s="60" t="s">
        <v>39</v>
      </c>
      <c r="E755" s="60" t="s">
        <v>41</v>
      </c>
      <c r="F755" s="60" t="s">
        <v>40</v>
      </c>
      <c r="G755" s="60" t="s">
        <v>41</v>
      </c>
      <c r="H755" s="60" t="s">
        <v>41</v>
      </c>
      <c r="I755">
        <f>--ISNUMBER(IFERROR(SEARCH(Anketa!$E$3,'SDF biotopi'!$A755,1),""))</f>
        <v>0</v>
      </c>
      <c r="J755" t="str">
        <f>IF(I755=1,COUNTIF($I$2:I755,1),"")</f>
        <v/>
      </c>
      <c r="K755" t="str">
        <f>IFERROR(INDEX($B$2:$B$2873,MATCH(ROWS($J$2:J755),$J$2:$J$2873,0)),"")</f>
        <v/>
      </c>
    </row>
    <row r="756" spans="1:11">
      <c r="A756" s="60" t="s">
        <v>228</v>
      </c>
      <c r="B756" s="60" t="s">
        <v>812</v>
      </c>
      <c r="C756" s="59">
        <v>1.68</v>
      </c>
      <c r="D756" s="60" t="s">
        <v>39</v>
      </c>
      <c r="E756" s="60" t="s">
        <v>41</v>
      </c>
      <c r="F756" s="60" t="s">
        <v>40</v>
      </c>
      <c r="G756" s="60" t="s">
        <v>41</v>
      </c>
      <c r="H756" s="60" t="s">
        <v>41</v>
      </c>
      <c r="I756">
        <f>--ISNUMBER(IFERROR(SEARCH(Anketa!$E$3,'SDF biotopi'!$A756,1),""))</f>
        <v>0</v>
      </c>
      <c r="J756" t="str">
        <f>IF(I756=1,COUNTIF($I$2:I756,1),"")</f>
        <v/>
      </c>
      <c r="K756" t="str">
        <f>IFERROR(INDEX($B$2:$B$2873,MATCH(ROWS($J$2:J756),$J$2:$J$2873,0)),"")</f>
        <v/>
      </c>
    </row>
    <row r="757" spans="1:11">
      <c r="A757" s="60" t="s">
        <v>228</v>
      </c>
      <c r="B757" s="60" t="s">
        <v>809</v>
      </c>
      <c r="C757" s="59">
        <v>2.7</v>
      </c>
      <c r="D757" s="60" t="s">
        <v>39</v>
      </c>
      <c r="E757" s="60" t="s">
        <v>210</v>
      </c>
      <c r="F757" s="60" t="s">
        <v>40</v>
      </c>
      <c r="G757" s="60" t="s">
        <v>41</v>
      </c>
      <c r="H757" s="60" t="s">
        <v>210</v>
      </c>
      <c r="I757">
        <f>--ISNUMBER(IFERROR(SEARCH(Anketa!$E$3,'SDF biotopi'!$A757,1),""))</f>
        <v>0</v>
      </c>
      <c r="J757" t="str">
        <f>IF(I757=1,COUNTIF($I$2:I757,1),"")</f>
        <v/>
      </c>
      <c r="K757" t="str">
        <f>IFERROR(INDEX($B$2:$B$2873,MATCH(ROWS($J$2:J757),$J$2:$J$2873,0)),"")</f>
        <v/>
      </c>
    </row>
    <row r="758" spans="1:11">
      <c r="A758" s="60" t="s">
        <v>230</v>
      </c>
      <c r="B758" s="60" t="s">
        <v>816</v>
      </c>
      <c r="C758" s="59">
        <v>7.07</v>
      </c>
      <c r="D758" s="60" t="s">
        <v>39</v>
      </c>
      <c r="E758" s="60" t="s">
        <v>818</v>
      </c>
      <c r="F758" s="60" t="s">
        <v>40</v>
      </c>
      <c r="G758" s="60" t="s">
        <v>818</v>
      </c>
      <c r="H758" s="60" t="s">
        <v>818</v>
      </c>
      <c r="I758">
        <f>--ISNUMBER(IFERROR(SEARCH(Anketa!$E$3,'SDF biotopi'!$A758,1),""))</f>
        <v>0</v>
      </c>
      <c r="J758" t="str">
        <f>IF(I758=1,COUNTIF($I$2:I758,1),"")</f>
        <v/>
      </c>
      <c r="K758" t="str">
        <f>IFERROR(INDEX($B$2:$B$2873,MATCH(ROWS($J$2:J758),$J$2:$J$2873,0)),"")</f>
        <v/>
      </c>
    </row>
    <row r="759" spans="1:11">
      <c r="A759" s="60" t="s">
        <v>230</v>
      </c>
      <c r="B759" s="60" t="s">
        <v>802</v>
      </c>
      <c r="C759" s="59">
        <v>1.08</v>
      </c>
      <c r="D759" s="60" t="s">
        <v>39</v>
      </c>
      <c r="E759" s="60" t="s">
        <v>41</v>
      </c>
      <c r="F759" s="60" t="s">
        <v>40</v>
      </c>
      <c r="G759" s="60" t="s">
        <v>41</v>
      </c>
      <c r="H759" s="60" t="s">
        <v>41</v>
      </c>
      <c r="I759">
        <f>--ISNUMBER(IFERROR(SEARCH(Anketa!$E$3,'SDF biotopi'!$A759,1),""))</f>
        <v>0</v>
      </c>
      <c r="J759" t="str">
        <f>IF(I759=1,COUNTIF($I$2:I759,1),"")</f>
        <v/>
      </c>
      <c r="K759" t="str">
        <f>IFERROR(INDEX($B$2:$B$2873,MATCH(ROWS($J$2:J759),$J$2:$J$2873,0)),"")</f>
        <v/>
      </c>
    </row>
    <row r="760" spans="1:11">
      <c r="A760" s="60" t="s">
        <v>230</v>
      </c>
      <c r="B760" s="60" t="s">
        <v>809</v>
      </c>
      <c r="C760" s="59">
        <v>3.12</v>
      </c>
      <c r="D760" s="60" t="s">
        <v>39</v>
      </c>
      <c r="E760" s="60" t="s">
        <v>818</v>
      </c>
      <c r="F760" s="60" t="s">
        <v>40</v>
      </c>
      <c r="G760" s="60" t="s">
        <v>818</v>
      </c>
      <c r="H760" s="60" t="s">
        <v>818</v>
      </c>
      <c r="I760">
        <f>--ISNUMBER(IFERROR(SEARCH(Anketa!$E$3,'SDF biotopi'!$A760,1),""))</f>
        <v>0</v>
      </c>
      <c r="J760" t="str">
        <f>IF(I760=1,COUNTIF($I$2:I760,1),"")</f>
        <v/>
      </c>
      <c r="K760" t="str">
        <f>IFERROR(INDEX($B$2:$B$2873,MATCH(ROWS($J$2:J760),$J$2:$J$2873,0)),"")</f>
        <v/>
      </c>
    </row>
    <row r="761" spans="1:11">
      <c r="A761" s="60" t="s">
        <v>230</v>
      </c>
      <c r="B761" s="60" t="s">
        <v>842</v>
      </c>
      <c r="C761" s="59">
        <v>3.6999999999999999E-4</v>
      </c>
      <c r="D761" s="60" t="s">
        <v>39</v>
      </c>
      <c r="E761" s="60" t="s">
        <v>40</v>
      </c>
      <c r="F761" s="60" t="s">
        <v>40</v>
      </c>
      <c r="G761" s="60" t="s">
        <v>41</v>
      </c>
      <c r="H761" s="60" t="s">
        <v>40</v>
      </c>
      <c r="I761">
        <f>--ISNUMBER(IFERROR(SEARCH(Anketa!$E$3,'SDF biotopi'!$A761,1),""))</f>
        <v>0</v>
      </c>
      <c r="J761" t="str">
        <f>IF(I761=1,COUNTIF($I$2:I761,1),"")</f>
        <v/>
      </c>
      <c r="K761" t="str">
        <f>IFERROR(INDEX($B$2:$B$2873,MATCH(ROWS($J$2:J761),$J$2:$J$2873,0)),"")</f>
        <v/>
      </c>
    </row>
    <row r="762" spans="1:11">
      <c r="A762" s="60" t="s">
        <v>230</v>
      </c>
      <c r="B762" s="60" t="s">
        <v>820</v>
      </c>
      <c r="C762" s="59">
        <v>0.53</v>
      </c>
      <c r="D762" s="60" t="s">
        <v>39</v>
      </c>
      <c r="E762" s="60" t="s">
        <v>818</v>
      </c>
      <c r="F762" s="60" t="s">
        <v>40</v>
      </c>
      <c r="G762" s="60" t="s">
        <v>818</v>
      </c>
      <c r="H762" s="60" t="s">
        <v>818</v>
      </c>
      <c r="I762">
        <f>--ISNUMBER(IFERROR(SEARCH(Anketa!$E$3,'SDF biotopi'!$A762,1),""))</f>
        <v>0</v>
      </c>
      <c r="J762" t="str">
        <f>IF(I762=1,COUNTIF($I$2:I762,1),"")</f>
        <v/>
      </c>
      <c r="K762" t="str">
        <f>IFERROR(INDEX($B$2:$B$2873,MATCH(ROWS($J$2:J762),$J$2:$J$2873,0)),"")</f>
        <v/>
      </c>
    </row>
    <row r="763" spans="1:11">
      <c r="A763" s="60" t="s">
        <v>230</v>
      </c>
      <c r="B763" s="60" t="s">
        <v>812</v>
      </c>
      <c r="C763" s="59">
        <v>0.67</v>
      </c>
      <c r="D763" s="60" t="s">
        <v>39</v>
      </c>
      <c r="E763" s="60" t="s">
        <v>40</v>
      </c>
      <c r="F763" s="60" t="s">
        <v>40</v>
      </c>
      <c r="G763" s="60" t="s">
        <v>40</v>
      </c>
      <c r="H763" s="60" t="s">
        <v>40</v>
      </c>
      <c r="I763">
        <f>--ISNUMBER(IFERROR(SEARCH(Anketa!$E$3,'SDF biotopi'!$A763,1),""))</f>
        <v>0</v>
      </c>
      <c r="J763" t="str">
        <f>IF(I763=1,COUNTIF($I$2:I763,1),"")</f>
        <v/>
      </c>
      <c r="K763" t="str">
        <f>IFERROR(INDEX($B$2:$B$2873,MATCH(ROWS($J$2:J763),$J$2:$J$2873,0)),"")</f>
        <v/>
      </c>
    </row>
    <row r="764" spans="1:11">
      <c r="A764" s="60" t="s">
        <v>230</v>
      </c>
      <c r="B764" s="60" t="s">
        <v>844</v>
      </c>
      <c r="C764" s="59">
        <v>0.05</v>
      </c>
      <c r="D764" s="60" t="s">
        <v>39</v>
      </c>
      <c r="E764" s="60" t="s">
        <v>210</v>
      </c>
      <c r="F764" s="60" t="s">
        <v>40</v>
      </c>
      <c r="G764" s="60" t="s">
        <v>210</v>
      </c>
      <c r="H764" s="60" t="s">
        <v>210</v>
      </c>
      <c r="I764">
        <f>--ISNUMBER(IFERROR(SEARCH(Anketa!$E$3,'SDF biotopi'!$A764,1),""))</f>
        <v>0</v>
      </c>
      <c r="J764" t="str">
        <f>IF(I764=1,COUNTIF($I$2:I764,1),"")</f>
        <v/>
      </c>
      <c r="K764" t="str">
        <f>IFERROR(INDEX($B$2:$B$2873,MATCH(ROWS($J$2:J764),$J$2:$J$2873,0)),"")</f>
        <v/>
      </c>
    </row>
    <row r="765" spans="1:11">
      <c r="A765" s="60" t="s">
        <v>232</v>
      </c>
      <c r="B765" s="60" t="s">
        <v>802</v>
      </c>
      <c r="C765" s="59">
        <v>0</v>
      </c>
      <c r="D765" s="60" t="s">
        <v>39</v>
      </c>
      <c r="E765" s="60" t="s">
        <v>41</v>
      </c>
      <c r="F765" s="60" t="s">
        <v>40</v>
      </c>
      <c r="G765" s="60" t="s">
        <v>41</v>
      </c>
      <c r="H765" s="60" t="s">
        <v>40</v>
      </c>
      <c r="I765">
        <f>--ISNUMBER(IFERROR(SEARCH(Anketa!$E$3,'SDF biotopi'!$A765,1),""))</f>
        <v>0</v>
      </c>
      <c r="J765" t="str">
        <f>IF(I765=1,COUNTIF($I$2:I765,1),"")</f>
        <v/>
      </c>
      <c r="K765" t="str">
        <f>IFERROR(INDEX($B$2:$B$2873,MATCH(ROWS($J$2:J765),$J$2:$J$2873,0)),"")</f>
        <v/>
      </c>
    </row>
    <row r="766" spans="1:11">
      <c r="A766" s="60" t="s">
        <v>232</v>
      </c>
      <c r="B766" s="60" t="s">
        <v>835</v>
      </c>
      <c r="C766" s="59">
        <v>3.91</v>
      </c>
      <c r="D766" s="60" t="s">
        <v>39</v>
      </c>
      <c r="E766" s="60" t="s">
        <v>41</v>
      </c>
      <c r="F766" s="60" t="s">
        <v>40</v>
      </c>
      <c r="G766" s="60" t="s">
        <v>41</v>
      </c>
      <c r="H766" s="60" t="s">
        <v>40</v>
      </c>
      <c r="I766">
        <f>--ISNUMBER(IFERROR(SEARCH(Anketa!$E$3,'SDF biotopi'!$A766,1),""))</f>
        <v>0</v>
      </c>
      <c r="J766" t="str">
        <f>IF(I766=1,COUNTIF($I$2:I766,1),"")</f>
        <v/>
      </c>
      <c r="K766" t="str">
        <f>IFERROR(INDEX($B$2:$B$2873,MATCH(ROWS($J$2:J766),$J$2:$J$2873,0)),"")</f>
        <v/>
      </c>
    </row>
    <row r="767" spans="1:11">
      <c r="A767" s="60" t="s">
        <v>232</v>
      </c>
      <c r="B767" s="60" t="s">
        <v>825</v>
      </c>
      <c r="C767" s="59">
        <v>0</v>
      </c>
      <c r="D767" s="60" t="s">
        <v>39</v>
      </c>
      <c r="E767" s="60" t="s">
        <v>50</v>
      </c>
      <c r="F767" s="60" t="s">
        <v>40</v>
      </c>
      <c r="G767" s="60" t="s">
        <v>824</v>
      </c>
      <c r="H767" s="60" t="s">
        <v>824</v>
      </c>
      <c r="I767">
        <f>--ISNUMBER(IFERROR(SEARCH(Anketa!$E$3,'SDF biotopi'!$A767,1),""))</f>
        <v>0</v>
      </c>
      <c r="J767" t="str">
        <f>IF(I767=1,COUNTIF($I$2:I767,1),"")</f>
        <v/>
      </c>
      <c r="K767" t="str">
        <f>IFERROR(INDEX($B$2:$B$2873,MATCH(ROWS($J$2:J767),$J$2:$J$2873,0)),"")</f>
        <v/>
      </c>
    </row>
    <row r="768" spans="1:11">
      <c r="A768" s="60" t="s">
        <v>232</v>
      </c>
      <c r="B768" s="60" t="s">
        <v>809</v>
      </c>
      <c r="C768" s="59">
        <v>0.39</v>
      </c>
      <c r="D768" s="60" t="s">
        <v>39</v>
      </c>
      <c r="E768" s="60" t="s">
        <v>40</v>
      </c>
      <c r="F768" s="60" t="s">
        <v>40</v>
      </c>
      <c r="G768" s="60" t="s">
        <v>40</v>
      </c>
      <c r="H768" s="60" t="s">
        <v>40</v>
      </c>
      <c r="I768">
        <f>--ISNUMBER(IFERROR(SEARCH(Anketa!$E$3,'SDF biotopi'!$A768,1),""))</f>
        <v>0</v>
      </c>
      <c r="J768" t="str">
        <f>IF(I768=1,COUNTIF($I$2:I768,1),"")</f>
        <v/>
      </c>
      <c r="K768" t="str">
        <f>IFERROR(INDEX($B$2:$B$2873,MATCH(ROWS($J$2:J768),$J$2:$J$2873,0)),"")</f>
        <v/>
      </c>
    </row>
    <row r="769" spans="1:11">
      <c r="A769" s="60" t="s">
        <v>232</v>
      </c>
      <c r="B769" s="60" t="s">
        <v>820</v>
      </c>
      <c r="C769" s="59">
        <v>0.03</v>
      </c>
      <c r="D769" s="60" t="s">
        <v>39</v>
      </c>
      <c r="E769" s="60" t="s">
        <v>40</v>
      </c>
      <c r="F769" s="60" t="s">
        <v>40</v>
      </c>
      <c r="G769" s="60" t="s">
        <v>40</v>
      </c>
      <c r="H769" s="60" t="s">
        <v>40</v>
      </c>
      <c r="I769">
        <f>--ISNUMBER(IFERROR(SEARCH(Anketa!$E$3,'SDF biotopi'!$A769,1),""))</f>
        <v>0</v>
      </c>
      <c r="J769" t="str">
        <f>IF(I769=1,COUNTIF($I$2:I769,1),"")</f>
        <v/>
      </c>
      <c r="K769" t="str">
        <f>IFERROR(INDEX($B$2:$B$2873,MATCH(ROWS($J$2:J769),$J$2:$J$2873,0)),"")</f>
        <v/>
      </c>
    </row>
    <row r="770" spans="1:11">
      <c r="A770" s="60" t="s">
        <v>232</v>
      </c>
      <c r="B770" s="60" t="s">
        <v>811</v>
      </c>
      <c r="C770" s="59">
        <v>0.35</v>
      </c>
      <c r="D770" s="60" t="s">
        <v>39</v>
      </c>
      <c r="E770" s="60" t="s">
        <v>40</v>
      </c>
      <c r="F770" s="60" t="s">
        <v>40</v>
      </c>
      <c r="G770" s="60" t="s">
        <v>40</v>
      </c>
      <c r="H770" s="60" t="s">
        <v>40</v>
      </c>
      <c r="I770">
        <f>--ISNUMBER(IFERROR(SEARCH(Anketa!$E$3,'SDF biotopi'!$A770,1),""))</f>
        <v>0</v>
      </c>
      <c r="J770" t="str">
        <f>IF(I770=1,COUNTIF($I$2:I770,1),"")</f>
        <v/>
      </c>
      <c r="K770" t="str">
        <f>IFERROR(INDEX($B$2:$B$2873,MATCH(ROWS($J$2:J770),$J$2:$J$2873,0)),"")</f>
        <v/>
      </c>
    </row>
    <row r="771" spans="1:11">
      <c r="A771" s="60" t="s">
        <v>232</v>
      </c>
      <c r="B771" s="60" t="s">
        <v>816</v>
      </c>
      <c r="C771" s="59">
        <v>3.03</v>
      </c>
      <c r="D771" s="60" t="s">
        <v>39</v>
      </c>
      <c r="E771" s="60" t="s">
        <v>41</v>
      </c>
      <c r="F771" s="60" t="s">
        <v>40</v>
      </c>
      <c r="G771" s="60" t="s">
        <v>41</v>
      </c>
      <c r="H771" s="60" t="s">
        <v>40</v>
      </c>
      <c r="I771">
        <f>--ISNUMBER(IFERROR(SEARCH(Anketa!$E$3,'SDF biotopi'!$A771,1),""))</f>
        <v>0</v>
      </c>
      <c r="J771" t="str">
        <f>IF(I771=1,COUNTIF($I$2:I771,1),"")</f>
        <v/>
      </c>
      <c r="K771" t="str">
        <f>IFERROR(INDEX($B$2:$B$2873,MATCH(ROWS($J$2:J771),$J$2:$J$2873,0)),"")</f>
        <v/>
      </c>
    </row>
    <row r="772" spans="1:11">
      <c r="A772" s="60" t="s">
        <v>232</v>
      </c>
      <c r="B772" s="60" t="s">
        <v>815</v>
      </c>
      <c r="C772" s="59">
        <v>0</v>
      </c>
      <c r="D772" s="60" t="s">
        <v>39</v>
      </c>
      <c r="E772" s="60" t="s">
        <v>50</v>
      </c>
      <c r="F772" s="60" t="s">
        <v>40</v>
      </c>
      <c r="G772" s="60" t="s">
        <v>824</v>
      </c>
      <c r="H772" s="60" t="s">
        <v>824</v>
      </c>
      <c r="I772">
        <f>--ISNUMBER(IFERROR(SEARCH(Anketa!$E$3,'SDF biotopi'!$A772,1),""))</f>
        <v>0</v>
      </c>
      <c r="J772" t="str">
        <f>IF(I772=1,COUNTIF($I$2:I772,1),"")</f>
        <v/>
      </c>
      <c r="K772" t="str">
        <f>IFERROR(INDEX($B$2:$B$2873,MATCH(ROWS($J$2:J772),$J$2:$J$2873,0)),"")</f>
        <v/>
      </c>
    </row>
    <row r="773" spans="1:11">
      <c r="A773" s="60" t="s">
        <v>232</v>
      </c>
      <c r="B773" s="60" t="s">
        <v>810</v>
      </c>
      <c r="C773" s="59">
        <v>0</v>
      </c>
      <c r="D773" s="60" t="s">
        <v>39</v>
      </c>
      <c r="E773" s="60" t="s">
        <v>50</v>
      </c>
      <c r="F773" s="60" t="s">
        <v>40</v>
      </c>
      <c r="G773" s="60" t="s">
        <v>824</v>
      </c>
      <c r="H773" s="60" t="s">
        <v>824</v>
      </c>
      <c r="I773">
        <f>--ISNUMBER(IFERROR(SEARCH(Anketa!$E$3,'SDF biotopi'!$A773,1),""))</f>
        <v>0</v>
      </c>
      <c r="J773" t="str">
        <f>IF(I773=1,COUNTIF($I$2:I773,1),"")</f>
        <v/>
      </c>
      <c r="K773" t="str">
        <f>IFERROR(INDEX($B$2:$B$2873,MATCH(ROWS($J$2:J773),$J$2:$J$2873,0)),"")</f>
        <v/>
      </c>
    </row>
    <row r="774" spans="1:11">
      <c r="A774" s="60" t="s">
        <v>232</v>
      </c>
      <c r="B774" s="60" t="s">
        <v>863</v>
      </c>
      <c r="C774" s="59">
        <v>3.48</v>
      </c>
      <c r="D774" s="60" t="s">
        <v>39</v>
      </c>
      <c r="E774" s="60" t="s">
        <v>41</v>
      </c>
      <c r="F774" s="60" t="s">
        <v>210</v>
      </c>
      <c r="G774" s="60" t="s">
        <v>41</v>
      </c>
      <c r="H774" s="60" t="s">
        <v>210</v>
      </c>
      <c r="I774">
        <f>--ISNUMBER(IFERROR(SEARCH(Anketa!$E$3,'SDF biotopi'!$A774,1),""))</f>
        <v>0</v>
      </c>
      <c r="J774" t="str">
        <f>IF(I774=1,COUNTIF($I$2:I774,1),"")</f>
        <v/>
      </c>
      <c r="K774" t="str">
        <f>IFERROR(INDEX($B$2:$B$2873,MATCH(ROWS($J$2:J774),$J$2:$J$2873,0)),"")</f>
        <v/>
      </c>
    </row>
    <row r="775" spans="1:11">
      <c r="A775" s="60" t="s">
        <v>234</v>
      </c>
      <c r="B775" s="60" t="s">
        <v>813</v>
      </c>
      <c r="C775" s="59">
        <v>6.3700000000000007E-2</v>
      </c>
      <c r="D775" s="60" t="s">
        <v>818</v>
      </c>
      <c r="E775" s="60" t="s">
        <v>41</v>
      </c>
      <c r="F775" s="60" t="s">
        <v>40</v>
      </c>
      <c r="G775" s="60" t="s">
        <v>210</v>
      </c>
      <c r="H775" s="60" t="s">
        <v>41</v>
      </c>
      <c r="I775">
        <f>--ISNUMBER(IFERROR(SEARCH(Anketa!$E$3,'SDF biotopi'!$A775,1),""))</f>
        <v>0</v>
      </c>
      <c r="J775" t="str">
        <f>IF(I775=1,COUNTIF($I$2:I775,1),"")</f>
        <v/>
      </c>
      <c r="K775" t="str">
        <f>IFERROR(INDEX($B$2:$B$2873,MATCH(ROWS($J$2:J775),$J$2:$J$2873,0)),"")</f>
        <v/>
      </c>
    </row>
    <row r="776" spans="1:11">
      <c r="A776" s="60" t="s">
        <v>236</v>
      </c>
      <c r="B776" s="60" t="s">
        <v>812</v>
      </c>
      <c r="C776" s="59">
        <v>0</v>
      </c>
      <c r="D776" s="60" t="s">
        <v>39</v>
      </c>
      <c r="E776" s="60" t="s">
        <v>50</v>
      </c>
      <c r="F776" s="60" t="s">
        <v>40</v>
      </c>
      <c r="G776" s="60" t="s">
        <v>824</v>
      </c>
      <c r="H776" s="60" t="s">
        <v>824</v>
      </c>
      <c r="I776">
        <f>--ISNUMBER(IFERROR(SEARCH(Anketa!$E$3,'SDF biotopi'!$A776,1),""))</f>
        <v>0</v>
      </c>
      <c r="J776" t="str">
        <f>IF(I776=1,COUNTIF($I$2:I776,1),"")</f>
        <v/>
      </c>
      <c r="K776" t="str">
        <f>IFERROR(INDEX($B$2:$B$2873,MATCH(ROWS($J$2:J776),$J$2:$J$2873,0)),"")</f>
        <v/>
      </c>
    </row>
    <row r="777" spans="1:11">
      <c r="A777" s="60" t="s">
        <v>236</v>
      </c>
      <c r="B777" s="60" t="s">
        <v>839</v>
      </c>
      <c r="C777" s="59">
        <v>0.01</v>
      </c>
      <c r="D777" s="60" t="s">
        <v>39</v>
      </c>
      <c r="E777" s="60" t="s">
        <v>210</v>
      </c>
      <c r="F777" s="60" t="s">
        <v>40</v>
      </c>
      <c r="G777" s="60" t="s">
        <v>41</v>
      </c>
      <c r="H777" s="60" t="s">
        <v>41</v>
      </c>
      <c r="I777">
        <f>--ISNUMBER(IFERROR(SEARCH(Anketa!$E$3,'SDF biotopi'!$A777,1),""))</f>
        <v>0</v>
      </c>
      <c r="J777" t="str">
        <f>IF(I777=1,COUNTIF($I$2:I777,1),"")</f>
        <v/>
      </c>
      <c r="K777" t="str">
        <f>IFERROR(INDEX($B$2:$B$2873,MATCH(ROWS($J$2:J777),$J$2:$J$2873,0)),"")</f>
        <v/>
      </c>
    </row>
    <row r="778" spans="1:11">
      <c r="A778" s="60" t="s">
        <v>238</v>
      </c>
      <c r="B778" s="60" t="s">
        <v>808</v>
      </c>
      <c r="C778" s="59">
        <v>0.94</v>
      </c>
      <c r="D778" s="60" t="s">
        <v>39</v>
      </c>
      <c r="E778" s="60" t="s">
        <v>40</v>
      </c>
      <c r="F778" s="60" t="s">
        <v>40</v>
      </c>
      <c r="G778" s="60" t="s">
        <v>41</v>
      </c>
      <c r="H778" s="60" t="s">
        <v>40</v>
      </c>
      <c r="I778">
        <f>--ISNUMBER(IFERROR(SEARCH(Anketa!$E$3,'SDF biotopi'!$A778,1),""))</f>
        <v>0</v>
      </c>
      <c r="J778" t="str">
        <f>IF(I778=1,COUNTIF($I$2:I778,1),"")</f>
        <v/>
      </c>
      <c r="K778" t="str">
        <f>IFERROR(INDEX($B$2:$B$2873,MATCH(ROWS($J$2:J778),$J$2:$J$2873,0)),"")</f>
        <v/>
      </c>
    </row>
    <row r="779" spans="1:11">
      <c r="A779" s="60" t="s">
        <v>238</v>
      </c>
      <c r="B779" s="60" t="s">
        <v>828</v>
      </c>
      <c r="C779" s="59">
        <v>0</v>
      </c>
      <c r="D779" s="60" t="s">
        <v>67</v>
      </c>
      <c r="E779" s="60" t="s">
        <v>50</v>
      </c>
      <c r="F779" s="60" t="s">
        <v>824</v>
      </c>
      <c r="G779" s="60" t="s">
        <v>824</v>
      </c>
      <c r="H779" s="60" t="s">
        <v>824</v>
      </c>
      <c r="I779">
        <f>--ISNUMBER(IFERROR(SEARCH(Anketa!$E$3,'SDF biotopi'!$A779,1),""))</f>
        <v>0</v>
      </c>
      <c r="J779" t="str">
        <f>IF(I779=1,COUNTIF($I$2:I779,1),"")</f>
        <v/>
      </c>
      <c r="K779" t="str">
        <f>IFERROR(INDEX($B$2:$B$2873,MATCH(ROWS($J$2:J779),$J$2:$J$2873,0)),"")</f>
        <v/>
      </c>
    </row>
    <row r="780" spans="1:11">
      <c r="A780" s="60" t="s">
        <v>238</v>
      </c>
      <c r="B780" s="60" t="s">
        <v>823</v>
      </c>
      <c r="C780" s="59">
        <v>1.41</v>
      </c>
      <c r="D780" s="60" t="s">
        <v>39</v>
      </c>
      <c r="E780" s="60" t="s">
        <v>818</v>
      </c>
      <c r="F780" s="60" t="s">
        <v>818</v>
      </c>
      <c r="G780" s="60" t="s">
        <v>818</v>
      </c>
      <c r="H780" s="60" t="s">
        <v>818</v>
      </c>
      <c r="I780">
        <f>--ISNUMBER(IFERROR(SEARCH(Anketa!$E$3,'SDF biotopi'!$A780,1),""))</f>
        <v>0</v>
      </c>
      <c r="J780" t="str">
        <f>IF(I780=1,COUNTIF($I$2:I780,1),"")</f>
        <v/>
      </c>
      <c r="K780" t="str">
        <f>IFERROR(INDEX($B$2:$B$2873,MATCH(ROWS($J$2:J780),$J$2:$J$2873,0)),"")</f>
        <v/>
      </c>
    </row>
    <row r="781" spans="1:11">
      <c r="A781" s="60" t="s">
        <v>238</v>
      </c>
      <c r="B781" s="60" t="s">
        <v>817</v>
      </c>
      <c r="C781" s="59">
        <v>0</v>
      </c>
      <c r="D781" s="60" t="s">
        <v>39</v>
      </c>
      <c r="E781" s="60" t="s">
        <v>40</v>
      </c>
      <c r="F781" s="60" t="s">
        <v>40</v>
      </c>
      <c r="G781" s="60" t="s">
        <v>40</v>
      </c>
      <c r="H781" s="60" t="s">
        <v>40</v>
      </c>
      <c r="I781">
        <f>--ISNUMBER(IFERROR(SEARCH(Anketa!$E$3,'SDF biotopi'!$A781,1),""))</f>
        <v>0</v>
      </c>
      <c r="J781" t="str">
        <f>IF(I781=1,COUNTIF($I$2:I781,1),"")</f>
        <v/>
      </c>
      <c r="K781" t="str">
        <f>IFERROR(INDEX($B$2:$B$2873,MATCH(ROWS($J$2:J781),$J$2:$J$2873,0)),"")</f>
        <v/>
      </c>
    </row>
    <row r="782" spans="1:11">
      <c r="A782" s="60" t="s">
        <v>238</v>
      </c>
      <c r="B782" s="60" t="s">
        <v>863</v>
      </c>
      <c r="C782" s="59">
        <v>0.79</v>
      </c>
      <c r="D782" s="60" t="s">
        <v>39</v>
      </c>
      <c r="E782" s="60" t="s">
        <v>41</v>
      </c>
      <c r="F782" s="60" t="s">
        <v>41</v>
      </c>
      <c r="G782" s="60" t="s">
        <v>41</v>
      </c>
      <c r="H782" s="60" t="s">
        <v>41</v>
      </c>
      <c r="I782">
        <f>--ISNUMBER(IFERROR(SEARCH(Anketa!$E$3,'SDF biotopi'!$A782,1),""))</f>
        <v>0</v>
      </c>
      <c r="J782" t="str">
        <f>IF(I782=1,COUNTIF($I$2:I782,1),"")</f>
        <v/>
      </c>
      <c r="K782" t="str">
        <f>IFERROR(INDEX($B$2:$B$2873,MATCH(ROWS($J$2:J782),$J$2:$J$2873,0)),"")</f>
        <v/>
      </c>
    </row>
    <row r="783" spans="1:11">
      <c r="A783" s="60" t="s">
        <v>238</v>
      </c>
      <c r="B783" s="60" t="s">
        <v>810</v>
      </c>
      <c r="C783" s="59">
        <v>7.0000000000000007E-2</v>
      </c>
      <c r="D783" s="60" t="s">
        <v>39</v>
      </c>
      <c r="E783" s="60" t="s">
        <v>40</v>
      </c>
      <c r="F783" s="60" t="s">
        <v>40</v>
      </c>
      <c r="G783" s="60" t="s">
        <v>41</v>
      </c>
      <c r="H783" s="60" t="s">
        <v>40</v>
      </c>
      <c r="I783">
        <f>--ISNUMBER(IFERROR(SEARCH(Anketa!$E$3,'SDF biotopi'!$A783,1),""))</f>
        <v>0</v>
      </c>
      <c r="J783" t="str">
        <f>IF(I783=1,COUNTIF($I$2:I783,1),"")</f>
        <v/>
      </c>
      <c r="K783" t="str">
        <f>IFERROR(INDEX($B$2:$B$2873,MATCH(ROWS($J$2:J783),$J$2:$J$2873,0)),"")</f>
        <v/>
      </c>
    </row>
    <row r="784" spans="1:11">
      <c r="A784" s="60" t="s">
        <v>238</v>
      </c>
      <c r="B784" s="60" t="s">
        <v>802</v>
      </c>
      <c r="C784" s="59">
        <v>19.059999999999999</v>
      </c>
      <c r="D784" s="60" t="s">
        <v>39</v>
      </c>
      <c r="E784" s="60" t="s">
        <v>40</v>
      </c>
      <c r="F784" s="60" t="s">
        <v>40</v>
      </c>
      <c r="G784" s="60" t="s">
        <v>41</v>
      </c>
      <c r="H784" s="60" t="s">
        <v>40</v>
      </c>
      <c r="I784">
        <f>--ISNUMBER(IFERROR(SEARCH(Anketa!$E$3,'SDF biotopi'!$A784,1),""))</f>
        <v>0</v>
      </c>
      <c r="J784" t="str">
        <f>IF(I784=1,COUNTIF($I$2:I784,1),"")</f>
        <v/>
      </c>
      <c r="K784" t="str">
        <f>IFERROR(INDEX($B$2:$B$2873,MATCH(ROWS($J$2:J784),$J$2:$J$2873,0)),"")</f>
        <v/>
      </c>
    </row>
    <row r="785" spans="1:11">
      <c r="A785" s="60" t="s">
        <v>238</v>
      </c>
      <c r="B785" s="60" t="s">
        <v>814</v>
      </c>
      <c r="C785" s="59">
        <v>2.48</v>
      </c>
      <c r="D785" s="60" t="s">
        <v>39</v>
      </c>
      <c r="E785" s="60" t="s">
        <v>41</v>
      </c>
      <c r="F785" s="60" t="s">
        <v>40</v>
      </c>
      <c r="G785" s="60" t="s">
        <v>41</v>
      </c>
      <c r="H785" s="60" t="s">
        <v>40</v>
      </c>
      <c r="I785">
        <f>--ISNUMBER(IFERROR(SEARCH(Anketa!$E$3,'SDF biotopi'!$A785,1),""))</f>
        <v>0</v>
      </c>
      <c r="J785" t="str">
        <f>IF(I785=1,COUNTIF($I$2:I785,1),"")</f>
        <v/>
      </c>
      <c r="K785" t="str">
        <f>IFERROR(INDEX($B$2:$B$2873,MATCH(ROWS($J$2:J785),$J$2:$J$2873,0)),"")</f>
        <v/>
      </c>
    </row>
    <row r="786" spans="1:11">
      <c r="A786" s="60" t="s">
        <v>240</v>
      </c>
      <c r="B786" s="60" t="s">
        <v>811</v>
      </c>
      <c r="C786" s="59">
        <v>0</v>
      </c>
      <c r="D786" s="60" t="s">
        <v>67</v>
      </c>
      <c r="E786" s="60" t="s">
        <v>50</v>
      </c>
      <c r="F786" s="60" t="s">
        <v>824</v>
      </c>
      <c r="G786" s="60" t="s">
        <v>824</v>
      </c>
      <c r="H786" s="60" t="s">
        <v>824</v>
      </c>
      <c r="I786">
        <f>--ISNUMBER(IFERROR(SEARCH(Anketa!$E$3,'SDF biotopi'!$A786,1),""))</f>
        <v>0</v>
      </c>
      <c r="J786" t="str">
        <f>IF(I786=1,COUNTIF($I$2:I786,1),"")</f>
        <v/>
      </c>
      <c r="K786" t="str">
        <f>IFERROR(INDEX($B$2:$B$2873,MATCH(ROWS($J$2:J786),$J$2:$J$2873,0)),"")</f>
        <v/>
      </c>
    </row>
    <row r="787" spans="1:11">
      <c r="A787" s="60" t="s">
        <v>240</v>
      </c>
      <c r="B787" s="60" t="s">
        <v>839</v>
      </c>
      <c r="C787" s="59">
        <v>0</v>
      </c>
      <c r="D787" s="60" t="s">
        <v>67</v>
      </c>
      <c r="E787" s="60" t="s">
        <v>50</v>
      </c>
      <c r="F787" s="60" t="s">
        <v>824</v>
      </c>
      <c r="G787" s="60" t="s">
        <v>824</v>
      </c>
      <c r="H787" s="60" t="s">
        <v>824</v>
      </c>
      <c r="I787">
        <f>--ISNUMBER(IFERROR(SEARCH(Anketa!$E$3,'SDF biotopi'!$A787,1),""))</f>
        <v>0</v>
      </c>
      <c r="J787" t="str">
        <f>IF(I787=1,COUNTIF($I$2:I787,1),"")</f>
        <v/>
      </c>
      <c r="K787" t="str">
        <f>IFERROR(INDEX($B$2:$B$2873,MATCH(ROWS($J$2:J787),$J$2:$J$2873,0)),"")</f>
        <v/>
      </c>
    </row>
    <row r="788" spans="1:11">
      <c r="A788" s="60" t="s">
        <v>240</v>
      </c>
      <c r="B788" s="60" t="s">
        <v>820</v>
      </c>
      <c r="C788" s="59">
        <v>4.13</v>
      </c>
      <c r="D788" s="60" t="s">
        <v>39</v>
      </c>
      <c r="E788" s="60" t="s">
        <v>41</v>
      </c>
      <c r="F788" s="60" t="s">
        <v>40</v>
      </c>
      <c r="G788" s="60" t="s">
        <v>41</v>
      </c>
      <c r="H788" s="60" t="s">
        <v>41</v>
      </c>
      <c r="I788">
        <f>--ISNUMBER(IFERROR(SEARCH(Anketa!$E$3,'SDF biotopi'!$A788,1),""))</f>
        <v>0</v>
      </c>
      <c r="J788" t="str">
        <f>IF(I788=1,COUNTIF($I$2:I788,1),"")</f>
        <v/>
      </c>
      <c r="K788" t="str">
        <f>IFERROR(INDEX($B$2:$B$2873,MATCH(ROWS($J$2:J788),$J$2:$J$2873,0)),"")</f>
        <v/>
      </c>
    </row>
    <row r="789" spans="1:11">
      <c r="A789" s="60" t="s">
        <v>240</v>
      </c>
      <c r="B789" s="60" t="s">
        <v>821</v>
      </c>
      <c r="C789" s="59">
        <v>0.56000000000000005</v>
      </c>
      <c r="D789" s="60" t="s">
        <v>39</v>
      </c>
      <c r="E789" s="60" t="s">
        <v>210</v>
      </c>
      <c r="F789" s="60" t="s">
        <v>40</v>
      </c>
      <c r="G789" s="60" t="s">
        <v>210</v>
      </c>
      <c r="H789" s="60" t="s">
        <v>210</v>
      </c>
      <c r="I789">
        <f>--ISNUMBER(IFERROR(SEARCH(Anketa!$E$3,'SDF biotopi'!$A789,1),""))</f>
        <v>0</v>
      </c>
      <c r="J789" t="str">
        <f>IF(I789=1,COUNTIF($I$2:I789,1),"")</f>
        <v/>
      </c>
      <c r="K789" t="str">
        <f>IFERROR(INDEX($B$2:$B$2873,MATCH(ROWS($J$2:J789),$J$2:$J$2873,0)),"")</f>
        <v/>
      </c>
    </row>
    <row r="790" spans="1:11">
      <c r="A790" s="60" t="s">
        <v>240</v>
      </c>
      <c r="B790" s="60" t="s">
        <v>815</v>
      </c>
      <c r="C790" s="59">
        <v>3.04</v>
      </c>
      <c r="D790" s="60" t="s">
        <v>39</v>
      </c>
      <c r="E790" s="60" t="s">
        <v>210</v>
      </c>
      <c r="F790" s="60" t="s">
        <v>40</v>
      </c>
      <c r="G790" s="60" t="s">
        <v>210</v>
      </c>
      <c r="H790" s="60" t="s">
        <v>210</v>
      </c>
      <c r="I790">
        <f>--ISNUMBER(IFERROR(SEARCH(Anketa!$E$3,'SDF biotopi'!$A790,1),""))</f>
        <v>0</v>
      </c>
      <c r="J790" t="str">
        <f>IF(I790=1,COUNTIF($I$2:I790,1),"")</f>
        <v/>
      </c>
      <c r="K790" t="str">
        <f>IFERROR(INDEX($B$2:$B$2873,MATCH(ROWS($J$2:J790),$J$2:$J$2873,0)),"")</f>
        <v/>
      </c>
    </row>
    <row r="791" spans="1:11">
      <c r="A791" s="60" t="s">
        <v>240</v>
      </c>
      <c r="B791" s="60" t="s">
        <v>844</v>
      </c>
      <c r="C791" s="59">
        <v>0</v>
      </c>
      <c r="D791" s="60" t="s">
        <v>67</v>
      </c>
      <c r="E791" s="60" t="s">
        <v>50</v>
      </c>
      <c r="F791" s="60" t="s">
        <v>824</v>
      </c>
      <c r="G791" s="60" t="s">
        <v>824</v>
      </c>
      <c r="H791" s="60" t="s">
        <v>824</v>
      </c>
      <c r="I791">
        <f>--ISNUMBER(IFERROR(SEARCH(Anketa!$E$3,'SDF biotopi'!$A791,1),""))</f>
        <v>0</v>
      </c>
      <c r="J791" t="str">
        <f>IF(I791=1,COUNTIF($I$2:I791,1),"")</f>
        <v/>
      </c>
      <c r="K791" t="str">
        <f>IFERROR(INDEX($B$2:$B$2873,MATCH(ROWS($J$2:J791),$J$2:$J$2873,0)),"")</f>
        <v/>
      </c>
    </row>
    <row r="792" spans="1:11">
      <c r="A792" s="60" t="s">
        <v>240</v>
      </c>
      <c r="B792" s="60" t="s">
        <v>816</v>
      </c>
      <c r="C792" s="59">
        <v>2.31</v>
      </c>
      <c r="D792" s="60" t="s">
        <v>39</v>
      </c>
      <c r="E792" s="60" t="s">
        <v>40</v>
      </c>
      <c r="F792" s="60" t="s">
        <v>40</v>
      </c>
      <c r="G792" s="60" t="s">
        <v>40</v>
      </c>
      <c r="H792" s="60" t="s">
        <v>40</v>
      </c>
      <c r="I792">
        <f>--ISNUMBER(IFERROR(SEARCH(Anketa!$E$3,'SDF biotopi'!$A792,1),""))</f>
        <v>0</v>
      </c>
      <c r="J792" t="str">
        <f>IF(I792=1,COUNTIF($I$2:I792,1),"")</f>
        <v/>
      </c>
      <c r="K792" t="str">
        <f>IFERROR(INDEX($B$2:$B$2873,MATCH(ROWS($J$2:J792),$J$2:$J$2873,0)),"")</f>
        <v/>
      </c>
    </row>
    <row r="793" spans="1:11">
      <c r="A793" s="60" t="s">
        <v>240</v>
      </c>
      <c r="B793" s="60" t="s">
        <v>802</v>
      </c>
      <c r="C793" s="59">
        <v>4.1900000000000004</v>
      </c>
      <c r="D793" s="60" t="s">
        <v>39</v>
      </c>
      <c r="E793" s="60" t="s">
        <v>40</v>
      </c>
      <c r="F793" s="60" t="s">
        <v>40</v>
      </c>
      <c r="G793" s="60" t="s">
        <v>40</v>
      </c>
      <c r="H793" s="60" t="s">
        <v>40</v>
      </c>
      <c r="I793">
        <f>--ISNUMBER(IFERROR(SEARCH(Anketa!$E$3,'SDF biotopi'!$A793,1),""))</f>
        <v>0</v>
      </c>
      <c r="J793" t="str">
        <f>IF(I793=1,COUNTIF($I$2:I793,1),"")</f>
        <v/>
      </c>
      <c r="K793" t="str">
        <f>IFERROR(INDEX($B$2:$B$2873,MATCH(ROWS($J$2:J793),$J$2:$J$2873,0)),"")</f>
        <v/>
      </c>
    </row>
    <row r="794" spans="1:11">
      <c r="A794" s="60" t="s">
        <v>240</v>
      </c>
      <c r="B794" s="60" t="s">
        <v>812</v>
      </c>
      <c r="C794" s="59">
        <v>3.3</v>
      </c>
      <c r="D794" s="60" t="s">
        <v>39</v>
      </c>
      <c r="E794" s="60" t="s">
        <v>41</v>
      </c>
      <c r="F794" s="60" t="s">
        <v>40</v>
      </c>
      <c r="G794" s="60" t="s">
        <v>41</v>
      </c>
      <c r="H794" s="60" t="s">
        <v>40</v>
      </c>
      <c r="I794">
        <f>--ISNUMBER(IFERROR(SEARCH(Anketa!$E$3,'SDF biotopi'!$A794,1),""))</f>
        <v>0</v>
      </c>
      <c r="J794" t="str">
        <f>IF(I794=1,COUNTIF($I$2:I794,1),"")</f>
        <v/>
      </c>
      <c r="K794" t="str">
        <f>IFERROR(INDEX($B$2:$B$2873,MATCH(ROWS($J$2:J794),$J$2:$J$2873,0)),"")</f>
        <v/>
      </c>
    </row>
    <row r="795" spans="1:11">
      <c r="A795" s="60" t="s">
        <v>240</v>
      </c>
      <c r="B795" s="60" t="s">
        <v>809</v>
      </c>
      <c r="C795" s="59">
        <v>20.260000000000002</v>
      </c>
      <c r="D795" s="60" t="s">
        <v>39</v>
      </c>
      <c r="E795" s="60" t="s">
        <v>41</v>
      </c>
      <c r="F795" s="60" t="s">
        <v>40</v>
      </c>
      <c r="G795" s="60" t="s">
        <v>41</v>
      </c>
      <c r="H795" s="60" t="s">
        <v>41</v>
      </c>
      <c r="I795">
        <f>--ISNUMBER(IFERROR(SEARCH(Anketa!$E$3,'SDF biotopi'!$A795,1),""))</f>
        <v>0</v>
      </c>
      <c r="J795" t="str">
        <f>IF(I795=1,COUNTIF($I$2:I795,1),"")</f>
        <v/>
      </c>
      <c r="K795" t="str">
        <f>IFERROR(INDEX($B$2:$B$2873,MATCH(ROWS($J$2:J795),$J$2:$J$2873,0)),"")</f>
        <v/>
      </c>
    </row>
    <row r="796" spans="1:11">
      <c r="A796" s="60" t="s">
        <v>240</v>
      </c>
      <c r="B796" s="60" t="s">
        <v>817</v>
      </c>
      <c r="C796" s="59">
        <v>0</v>
      </c>
      <c r="D796" s="60" t="s">
        <v>39</v>
      </c>
      <c r="E796" s="60" t="s">
        <v>41</v>
      </c>
      <c r="F796" s="60" t="s">
        <v>40</v>
      </c>
      <c r="G796" s="60" t="s">
        <v>41</v>
      </c>
      <c r="H796" s="60" t="s">
        <v>41</v>
      </c>
      <c r="I796">
        <f>--ISNUMBER(IFERROR(SEARCH(Anketa!$E$3,'SDF biotopi'!$A796,1),""))</f>
        <v>0</v>
      </c>
      <c r="J796" t="str">
        <f>IF(I796=1,COUNTIF($I$2:I796,1),"")</f>
        <v/>
      </c>
      <c r="K796" t="str">
        <f>IFERROR(INDEX($B$2:$B$2873,MATCH(ROWS($J$2:J796),$J$2:$J$2873,0)),"")</f>
        <v/>
      </c>
    </row>
    <row r="797" spans="1:11">
      <c r="A797" s="60" t="s">
        <v>240</v>
      </c>
      <c r="B797" s="60" t="s">
        <v>834</v>
      </c>
      <c r="C797" s="59">
        <v>0.5</v>
      </c>
      <c r="D797" s="60" t="s">
        <v>39</v>
      </c>
      <c r="E797" s="60" t="s">
        <v>41</v>
      </c>
      <c r="F797" s="60" t="s">
        <v>41</v>
      </c>
      <c r="G797" s="60" t="s">
        <v>210</v>
      </c>
      <c r="H797" s="60" t="s">
        <v>41</v>
      </c>
      <c r="I797">
        <f>--ISNUMBER(IFERROR(SEARCH(Anketa!$E$3,'SDF biotopi'!$A797,1),""))</f>
        <v>0</v>
      </c>
      <c r="J797" t="str">
        <f>IF(I797=1,COUNTIF($I$2:I797,1),"")</f>
        <v/>
      </c>
      <c r="K797" t="str">
        <f>IFERROR(INDEX($B$2:$B$2873,MATCH(ROWS($J$2:J797),$J$2:$J$2873,0)),"")</f>
        <v/>
      </c>
    </row>
    <row r="798" spans="1:11">
      <c r="A798" s="60" t="s">
        <v>242</v>
      </c>
      <c r="B798" s="60" t="s">
        <v>844</v>
      </c>
      <c r="C798" s="59">
        <v>0.03</v>
      </c>
      <c r="D798" s="60" t="s">
        <v>39</v>
      </c>
      <c r="E798" s="60" t="s">
        <v>210</v>
      </c>
      <c r="F798" s="60" t="s">
        <v>40</v>
      </c>
      <c r="G798" s="60" t="s">
        <v>41</v>
      </c>
      <c r="H798" s="60" t="s">
        <v>210</v>
      </c>
      <c r="I798">
        <f>--ISNUMBER(IFERROR(SEARCH(Anketa!$E$3,'SDF biotopi'!$A798,1),""))</f>
        <v>0</v>
      </c>
      <c r="J798" t="str">
        <f>IF(I798=1,COUNTIF($I$2:I798,1),"")</f>
        <v/>
      </c>
      <c r="K798" t="str">
        <f>IFERROR(INDEX($B$2:$B$2873,MATCH(ROWS($J$2:J798),$J$2:$J$2873,0)),"")</f>
        <v/>
      </c>
    </row>
    <row r="799" spans="1:11">
      <c r="A799" s="60" t="s">
        <v>242</v>
      </c>
      <c r="B799" s="60" t="s">
        <v>816</v>
      </c>
      <c r="C799" s="59">
        <v>1.55</v>
      </c>
      <c r="D799" s="60" t="s">
        <v>39</v>
      </c>
      <c r="E799" s="60" t="s">
        <v>41</v>
      </c>
      <c r="F799" s="60" t="s">
        <v>40</v>
      </c>
      <c r="G799" s="60" t="s">
        <v>41</v>
      </c>
      <c r="H799" s="60" t="s">
        <v>41</v>
      </c>
      <c r="I799">
        <f>--ISNUMBER(IFERROR(SEARCH(Anketa!$E$3,'SDF biotopi'!$A799,1),""))</f>
        <v>0</v>
      </c>
      <c r="J799" t="str">
        <f>IF(I799=1,COUNTIF($I$2:I799,1),"")</f>
        <v/>
      </c>
      <c r="K799" t="str">
        <f>IFERROR(INDEX($B$2:$B$2873,MATCH(ROWS($J$2:J799),$J$2:$J$2873,0)),"")</f>
        <v/>
      </c>
    </row>
    <row r="800" spans="1:11">
      <c r="A800" s="60" t="s">
        <v>242</v>
      </c>
      <c r="B800" s="60" t="s">
        <v>820</v>
      </c>
      <c r="C800" s="59">
        <v>0.25</v>
      </c>
      <c r="D800" s="60" t="s">
        <v>39</v>
      </c>
      <c r="E800" s="60" t="s">
        <v>41</v>
      </c>
      <c r="F800" s="60" t="s">
        <v>40</v>
      </c>
      <c r="G800" s="60" t="s">
        <v>41</v>
      </c>
      <c r="H800" s="60" t="s">
        <v>41</v>
      </c>
      <c r="I800">
        <f>--ISNUMBER(IFERROR(SEARCH(Anketa!$E$3,'SDF biotopi'!$A800,1),""))</f>
        <v>0</v>
      </c>
      <c r="J800" t="str">
        <f>IF(I800=1,COUNTIF($I$2:I800,1),"")</f>
        <v/>
      </c>
      <c r="K800" t="str">
        <f>IFERROR(INDEX($B$2:$B$2873,MATCH(ROWS($J$2:J800),$J$2:$J$2873,0)),"")</f>
        <v/>
      </c>
    </row>
    <row r="801" spans="1:11">
      <c r="A801" s="60" t="s">
        <v>242</v>
      </c>
      <c r="B801" s="60" t="s">
        <v>809</v>
      </c>
      <c r="C801" s="59">
        <v>0</v>
      </c>
      <c r="D801" s="60" t="s">
        <v>39</v>
      </c>
      <c r="E801" s="60" t="s">
        <v>41</v>
      </c>
      <c r="F801" s="60" t="s">
        <v>40</v>
      </c>
      <c r="G801" s="60" t="s">
        <v>210</v>
      </c>
      <c r="H801" s="60" t="s">
        <v>41</v>
      </c>
      <c r="I801">
        <f>--ISNUMBER(IFERROR(SEARCH(Anketa!$E$3,'SDF biotopi'!$A801,1),""))</f>
        <v>0</v>
      </c>
      <c r="J801" t="str">
        <f>IF(I801=1,COUNTIF($I$2:I801,1),"")</f>
        <v/>
      </c>
      <c r="K801" t="str">
        <f>IFERROR(INDEX($B$2:$B$2873,MATCH(ROWS($J$2:J801),$J$2:$J$2873,0)),"")</f>
        <v/>
      </c>
    </row>
    <row r="802" spans="1:11">
      <c r="A802" s="60" t="s">
        <v>244</v>
      </c>
      <c r="B802" s="60" t="s">
        <v>810</v>
      </c>
      <c r="C802" s="59">
        <v>64.569999999999993</v>
      </c>
      <c r="D802" s="60" t="s">
        <v>39</v>
      </c>
      <c r="E802" s="60" t="s">
        <v>41</v>
      </c>
      <c r="F802" s="60" t="s">
        <v>40</v>
      </c>
      <c r="G802" s="60" t="s">
        <v>210</v>
      </c>
      <c r="H802" s="60" t="s">
        <v>41</v>
      </c>
      <c r="I802">
        <f>--ISNUMBER(IFERROR(SEARCH(Anketa!$E$3,'SDF biotopi'!$A802,1),""))</f>
        <v>0</v>
      </c>
      <c r="J802" t="str">
        <f>IF(I802=1,COUNTIF($I$2:I802,1),"")</f>
        <v/>
      </c>
      <c r="K802" t="str">
        <f>IFERROR(INDEX($B$2:$B$2873,MATCH(ROWS($J$2:J802),$J$2:$J$2873,0)),"")</f>
        <v/>
      </c>
    </row>
    <row r="803" spans="1:11">
      <c r="A803" s="60" t="s">
        <v>244</v>
      </c>
      <c r="B803" s="60" t="s">
        <v>808</v>
      </c>
      <c r="C803" s="59">
        <v>71.94</v>
      </c>
      <c r="D803" s="60" t="s">
        <v>39</v>
      </c>
      <c r="E803" s="60" t="s">
        <v>41</v>
      </c>
      <c r="F803" s="60" t="s">
        <v>40</v>
      </c>
      <c r="G803" s="60" t="s">
        <v>210</v>
      </c>
      <c r="H803" s="60" t="s">
        <v>210</v>
      </c>
      <c r="I803">
        <f>--ISNUMBER(IFERROR(SEARCH(Anketa!$E$3,'SDF biotopi'!$A803,1),""))</f>
        <v>0</v>
      </c>
      <c r="J803" t="str">
        <f>IF(I803=1,COUNTIF($I$2:I803,1),"")</f>
        <v/>
      </c>
      <c r="K803" t="str">
        <f>IFERROR(INDEX($B$2:$B$2873,MATCH(ROWS($J$2:J803),$J$2:$J$2873,0)),"")</f>
        <v/>
      </c>
    </row>
    <row r="804" spans="1:11">
      <c r="A804" s="60" t="s">
        <v>244</v>
      </c>
      <c r="B804" s="60" t="s">
        <v>804</v>
      </c>
      <c r="C804" s="59">
        <v>0</v>
      </c>
      <c r="D804" s="60" t="s">
        <v>67</v>
      </c>
      <c r="E804" s="60" t="s">
        <v>50</v>
      </c>
      <c r="F804" s="60" t="s">
        <v>824</v>
      </c>
      <c r="G804" s="60" t="s">
        <v>824</v>
      </c>
      <c r="H804" s="60" t="s">
        <v>824</v>
      </c>
      <c r="I804">
        <f>--ISNUMBER(IFERROR(SEARCH(Anketa!$E$3,'SDF biotopi'!$A804,1),""))</f>
        <v>0</v>
      </c>
      <c r="J804" t="str">
        <f>IF(I804=1,COUNTIF($I$2:I804,1),"")</f>
        <v/>
      </c>
      <c r="K804" t="str">
        <f>IFERROR(INDEX($B$2:$B$2873,MATCH(ROWS($J$2:J804),$J$2:$J$2873,0)),"")</f>
        <v/>
      </c>
    </row>
    <row r="805" spans="1:11">
      <c r="A805" s="60" t="s">
        <v>244</v>
      </c>
      <c r="B805" s="60" t="s">
        <v>805</v>
      </c>
      <c r="C805" s="59">
        <v>180.04</v>
      </c>
      <c r="D805" s="60" t="s">
        <v>39</v>
      </c>
      <c r="E805" s="60" t="s">
        <v>818</v>
      </c>
      <c r="F805" s="60" t="s">
        <v>40</v>
      </c>
      <c r="G805" s="60" t="s">
        <v>818</v>
      </c>
      <c r="H805" s="60" t="s">
        <v>818</v>
      </c>
      <c r="I805">
        <f>--ISNUMBER(IFERROR(SEARCH(Anketa!$E$3,'SDF biotopi'!$A805,1),""))</f>
        <v>0</v>
      </c>
      <c r="J805" t="str">
        <f>IF(I805=1,COUNTIF($I$2:I805,1),"")</f>
        <v/>
      </c>
      <c r="K805" t="str">
        <f>IFERROR(INDEX($B$2:$B$2873,MATCH(ROWS($J$2:J805),$J$2:$J$2873,0)),"")</f>
        <v/>
      </c>
    </row>
    <row r="806" spans="1:11">
      <c r="A806" s="60" t="s">
        <v>244</v>
      </c>
      <c r="B806" s="60" t="s">
        <v>814</v>
      </c>
      <c r="C806" s="59">
        <v>163.97</v>
      </c>
      <c r="D806" s="60" t="s">
        <v>39</v>
      </c>
      <c r="E806" s="60" t="s">
        <v>210</v>
      </c>
      <c r="F806" s="60" t="s">
        <v>40</v>
      </c>
      <c r="G806" s="60" t="s">
        <v>210</v>
      </c>
      <c r="H806" s="60" t="s">
        <v>210</v>
      </c>
      <c r="I806">
        <f>--ISNUMBER(IFERROR(SEARCH(Anketa!$E$3,'SDF biotopi'!$A806,1),""))</f>
        <v>0</v>
      </c>
      <c r="J806" t="str">
        <f>IF(I806=1,COUNTIF($I$2:I806,1),"")</f>
        <v/>
      </c>
      <c r="K806" t="str">
        <f>IFERROR(INDEX($B$2:$B$2873,MATCH(ROWS($J$2:J806),$J$2:$J$2873,0)),"")</f>
        <v/>
      </c>
    </row>
    <row r="807" spans="1:11">
      <c r="A807" s="60" t="s">
        <v>244</v>
      </c>
      <c r="B807" s="60" t="s">
        <v>828</v>
      </c>
      <c r="C807" s="59">
        <v>0</v>
      </c>
      <c r="D807" s="60" t="s">
        <v>67</v>
      </c>
      <c r="E807" s="60" t="s">
        <v>50</v>
      </c>
      <c r="F807" s="60" t="s">
        <v>824</v>
      </c>
      <c r="G807" s="60" t="s">
        <v>824</v>
      </c>
      <c r="H807" s="60" t="s">
        <v>824</v>
      </c>
      <c r="I807">
        <f>--ISNUMBER(IFERROR(SEARCH(Anketa!$E$3,'SDF biotopi'!$A807,1),""))</f>
        <v>0</v>
      </c>
      <c r="J807" t="str">
        <f>IF(I807=1,COUNTIF($I$2:I807,1),"")</f>
        <v/>
      </c>
      <c r="K807" t="str">
        <f>IFERROR(INDEX($B$2:$B$2873,MATCH(ROWS($J$2:J807),$J$2:$J$2873,0)),"")</f>
        <v/>
      </c>
    </row>
    <row r="808" spans="1:11">
      <c r="A808" s="60" t="s">
        <v>244</v>
      </c>
      <c r="B808" s="60" t="s">
        <v>802</v>
      </c>
      <c r="C808" s="59">
        <v>4.28</v>
      </c>
      <c r="D808" s="60" t="s">
        <v>39</v>
      </c>
      <c r="E808" s="60" t="s">
        <v>818</v>
      </c>
      <c r="F808" s="60" t="s">
        <v>40</v>
      </c>
      <c r="G808" s="60" t="s">
        <v>818</v>
      </c>
      <c r="H808" s="60" t="s">
        <v>818</v>
      </c>
      <c r="I808">
        <f>--ISNUMBER(IFERROR(SEARCH(Anketa!$E$3,'SDF biotopi'!$A808,1),""))</f>
        <v>0</v>
      </c>
      <c r="J808" t="str">
        <f>IF(I808=1,COUNTIF($I$2:I808,1),"")</f>
        <v/>
      </c>
      <c r="K808" t="str">
        <f>IFERROR(INDEX($B$2:$B$2873,MATCH(ROWS($J$2:J808),$J$2:$J$2873,0)),"")</f>
        <v/>
      </c>
    </row>
    <row r="809" spans="1:11">
      <c r="A809" s="60" t="s">
        <v>244</v>
      </c>
      <c r="B809" s="60" t="s">
        <v>807</v>
      </c>
      <c r="C809" s="59">
        <v>3.45</v>
      </c>
      <c r="D809" s="60" t="s">
        <v>39</v>
      </c>
      <c r="E809" s="60" t="s">
        <v>818</v>
      </c>
      <c r="F809" s="60" t="s">
        <v>40</v>
      </c>
      <c r="G809" s="60" t="s">
        <v>818</v>
      </c>
      <c r="H809" s="60" t="s">
        <v>818</v>
      </c>
      <c r="I809">
        <f>--ISNUMBER(IFERROR(SEARCH(Anketa!$E$3,'SDF biotopi'!$A809,1),""))</f>
        <v>0</v>
      </c>
      <c r="J809" t="str">
        <f>IF(I809=1,COUNTIF($I$2:I809,1),"")</f>
        <v/>
      </c>
      <c r="K809" t="str">
        <f>IFERROR(INDEX($B$2:$B$2873,MATCH(ROWS($J$2:J809),$J$2:$J$2873,0)),"")</f>
        <v/>
      </c>
    </row>
    <row r="810" spans="1:11">
      <c r="A810" s="60" t="s">
        <v>246</v>
      </c>
      <c r="B810" s="60" t="s">
        <v>808</v>
      </c>
      <c r="C810" s="59">
        <v>27.15</v>
      </c>
      <c r="D810" s="60" t="s">
        <v>39</v>
      </c>
      <c r="E810" s="60" t="s">
        <v>41</v>
      </c>
      <c r="F810" s="60" t="s">
        <v>40</v>
      </c>
      <c r="G810" s="60" t="s">
        <v>41</v>
      </c>
      <c r="H810" s="60" t="s">
        <v>41</v>
      </c>
      <c r="I810">
        <f>--ISNUMBER(IFERROR(SEARCH(Anketa!$E$3,'SDF biotopi'!$A810,1),""))</f>
        <v>0</v>
      </c>
      <c r="J810" t="str">
        <f>IF(I810=1,COUNTIF($I$2:I810,1),"")</f>
        <v/>
      </c>
      <c r="K810" t="str">
        <f>IFERROR(INDEX($B$2:$B$2873,MATCH(ROWS($J$2:J810),$J$2:$J$2873,0)),"")</f>
        <v/>
      </c>
    </row>
    <row r="811" spans="1:11">
      <c r="A811" s="60" t="s">
        <v>248</v>
      </c>
      <c r="B811" s="60" t="s">
        <v>816</v>
      </c>
      <c r="C811" s="59">
        <v>0.2</v>
      </c>
      <c r="D811" s="60" t="s">
        <v>39</v>
      </c>
      <c r="E811" s="60" t="s">
        <v>818</v>
      </c>
      <c r="F811" s="60" t="s">
        <v>40</v>
      </c>
      <c r="G811" s="60" t="s">
        <v>818</v>
      </c>
      <c r="H811" s="60" t="s">
        <v>818</v>
      </c>
      <c r="I811">
        <f>--ISNUMBER(IFERROR(SEARCH(Anketa!$E$3,'SDF biotopi'!$A811,1),""))</f>
        <v>0</v>
      </c>
      <c r="J811" t="str">
        <f>IF(I811=1,COUNTIF($I$2:I811,1),"")</f>
        <v/>
      </c>
      <c r="K811" t="str">
        <f>IFERROR(INDEX($B$2:$B$2873,MATCH(ROWS($J$2:J811),$J$2:$J$2873,0)),"")</f>
        <v/>
      </c>
    </row>
    <row r="812" spans="1:11">
      <c r="A812" s="60" t="s">
        <v>248</v>
      </c>
      <c r="B812" s="60" t="s">
        <v>802</v>
      </c>
      <c r="C812" s="59">
        <v>0.2</v>
      </c>
      <c r="D812" s="60" t="s">
        <v>39</v>
      </c>
      <c r="E812" s="60" t="s">
        <v>818</v>
      </c>
      <c r="F812" s="60" t="s">
        <v>40</v>
      </c>
      <c r="G812" s="60" t="s">
        <v>818</v>
      </c>
      <c r="H812" s="60" t="s">
        <v>818</v>
      </c>
      <c r="I812">
        <f>--ISNUMBER(IFERROR(SEARCH(Anketa!$E$3,'SDF biotopi'!$A812,1),""))</f>
        <v>0</v>
      </c>
      <c r="J812" t="str">
        <f>IF(I812=1,COUNTIF($I$2:I812,1),"")</f>
        <v/>
      </c>
      <c r="K812" t="str">
        <f>IFERROR(INDEX($B$2:$B$2873,MATCH(ROWS($J$2:J812),$J$2:$J$2873,0)),"")</f>
        <v/>
      </c>
    </row>
    <row r="813" spans="1:11">
      <c r="A813" s="60" t="s">
        <v>248</v>
      </c>
      <c r="B813" s="60" t="s">
        <v>812</v>
      </c>
      <c r="C813" s="59">
        <v>0.67</v>
      </c>
      <c r="D813" s="60" t="s">
        <v>39</v>
      </c>
      <c r="E813" s="60" t="s">
        <v>818</v>
      </c>
      <c r="F813" s="60" t="s">
        <v>40</v>
      </c>
      <c r="G813" s="60" t="s">
        <v>818</v>
      </c>
      <c r="H813" s="60" t="s">
        <v>818</v>
      </c>
      <c r="I813">
        <f>--ISNUMBER(IFERROR(SEARCH(Anketa!$E$3,'SDF biotopi'!$A813,1),""))</f>
        <v>0</v>
      </c>
      <c r="J813" t="str">
        <f>IF(I813=1,COUNTIF($I$2:I813,1),"")</f>
        <v/>
      </c>
      <c r="K813" t="str">
        <f>IFERROR(INDEX($B$2:$B$2873,MATCH(ROWS($J$2:J813),$J$2:$J$2873,0)),"")</f>
        <v/>
      </c>
    </row>
    <row r="814" spans="1:11">
      <c r="A814" s="60" t="s">
        <v>248</v>
      </c>
      <c r="B814" s="60" t="s">
        <v>813</v>
      </c>
      <c r="C814" s="59">
        <v>0.56999999999999995</v>
      </c>
      <c r="D814" s="60" t="s">
        <v>39</v>
      </c>
      <c r="E814" s="60" t="s">
        <v>41</v>
      </c>
      <c r="F814" s="60" t="s">
        <v>40</v>
      </c>
      <c r="G814" s="60" t="s">
        <v>210</v>
      </c>
      <c r="H814" s="60" t="s">
        <v>41</v>
      </c>
      <c r="I814">
        <f>--ISNUMBER(IFERROR(SEARCH(Anketa!$E$3,'SDF biotopi'!$A814,1),""))</f>
        <v>0</v>
      </c>
      <c r="J814" t="str">
        <f>IF(I814=1,COUNTIF($I$2:I814,1),"")</f>
        <v/>
      </c>
      <c r="K814" t="str">
        <f>IFERROR(INDEX($B$2:$B$2873,MATCH(ROWS($J$2:J814),$J$2:$J$2873,0)),"")</f>
        <v/>
      </c>
    </row>
    <row r="815" spans="1:11">
      <c r="A815" s="60" t="s">
        <v>248</v>
      </c>
      <c r="B815" s="60" t="s">
        <v>807</v>
      </c>
      <c r="C815" s="59">
        <v>0.26</v>
      </c>
      <c r="D815" s="60" t="s">
        <v>39</v>
      </c>
      <c r="E815" s="60" t="s">
        <v>818</v>
      </c>
      <c r="F815" s="60" t="s">
        <v>40</v>
      </c>
      <c r="G815" s="60" t="s">
        <v>818</v>
      </c>
      <c r="H815" s="60" t="s">
        <v>818</v>
      </c>
      <c r="I815">
        <f>--ISNUMBER(IFERROR(SEARCH(Anketa!$E$3,'SDF biotopi'!$A815,1),""))</f>
        <v>0</v>
      </c>
      <c r="J815" t="str">
        <f>IF(I815=1,COUNTIF($I$2:I815,1),"")</f>
        <v/>
      </c>
      <c r="K815" t="str">
        <f>IFERROR(INDEX($B$2:$B$2873,MATCH(ROWS($J$2:J815),$J$2:$J$2873,0)),"")</f>
        <v/>
      </c>
    </row>
    <row r="816" spans="1:11">
      <c r="A816" s="60" t="s">
        <v>250</v>
      </c>
      <c r="B816" s="60" t="s">
        <v>828</v>
      </c>
      <c r="C816" s="59">
        <v>0</v>
      </c>
      <c r="D816" s="60" t="s">
        <v>67</v>
      </c>
      <c r="E816" s="60" t="s">
        <v>50</v>
      </c>
      <c r="F816" s="60" t="s">
        <v>824</v>
      </c>
      <c r="G816" s="60" t="s">
        <v>824</v>
      </c>
      <c r="H816" s="60" t="s">
        <v>824</v>
      </c>
      <c r="I816">
        <f>--ISNUMBER(IFERROR(SEARCH(Anketa!$E$3,'SDF biotopi'!$A816,1),""))</f>
        <v>0</v>
      </c>
      <c r="J816" t="str">
        <f>IF(I816=1,COUNTIF($I$2:I816,1),"")</f>
        <v/>
      </c>
      <c r="K816" t="str">
        <f>IFERROR(INDEX($B$2:$B$2873,MATCH(ROWS($J$2:J816),$J$2:$J$2873,0)),"")</f>
        <v/>
      </c>
    </row>
    <row r="817" spans="1:11">
      <c r="A817" s="60" t="s">
        <v>250</v>
      </c>
      <c r="B817" s="60" t="s">
        <v>808</v>
      </c>
      <c r="C817" s="59">
        <v>1.45</v>
      </c>
      <c r="D817" s="60" t="s">
        <v>39</v>
      </c>
      <c r="E817" s="60" t="s">
        <v>41</v>
      </c>
      <c r="F817" s="60" t="s">
        <v>40</v>
      </c>
      <c r="G817" s="60" t="s">
        <v>210</v>
      </c>
      <c r="H817" s="60" t="s">
        <v>41</v>
      </c>
      <c r="I817">
        <f>--ISNUMBER(IFERROR(SEARCH(Anketa!$E$3,'SDF biotopi'!$A817,1),""))</f>
        <v>0</v>
      </c>
      <c r="J817" t="str">
        <f>IF(I817=1,COUNTIF($I$2:I817,1),"")</f>
        <v/>
      </c>
      <c r="K817" t="str">
        <f>IFERROR(INDEX($B$2:$B$2873,MATCH(ROWS($J$2:J817),$J$2:$J$2873,0)),"")</f>
        <v/>
      </c>
    </row>
    <row r="818" spans="1:11">
      <c r="A818" s="60" t="s">
        <v>250</v>
      </c>
      <c r="B818" s="60" t="s">
        <v>810</v>
      </c>
      <c r="C818" s="59">
        <v>0</v>
      </c>
      <c r="D818" s="60" t="s">
        <v>39</v>
      </c>
      <c r="E818" s="60" t="s">
        <v>41</v>
      </c>
      <c r="F818" s="60" t="s">
        <v>40</v>
      </c>
      <c r="G818" s="60" t="s">
        <v>210</v>
      </c>
      <c r="H818" s="60" t="s">
        <v>40</v>
      </c>
      <c r="I818">
        <f>--ISNUMBER(IFERROR(SEARCH(Anketa!$E$3,'SDF biotopi'!$A818,1),""))</f>
        <v>0</v>
      </c>
      <c r="J818" t="str">
        <f>IF(I818=1,COUNTIF($I$2:I818,1),"")</f>
        <v/>
      </c>
      <c r="K818" t="str">
        <f>IFERROR(INDEX($B$2:$B$2873,MATCH(ROWS($J$2:J818),$J$2:$J$2873,0)),"")</f>
        <v/>
      </c>
    </row>
    <row r="819" spans="1:11">
      <c r="A819" s="60" t="s">
        <v>250</v>
      </c>
      <c r="B819" s="60" t="s">
        <v>814</v>
      </c>
      <c r="C819" s="59">
        <v>2.89</v>
      </c>
      <c r="D819" s="60" t="s">
        <v>39</v>
      </c>
      <c r="E819" s="60" t="s">
        <v>40</v>
      </c>
      <c r="F819" s="60" t="s">
        <v>40</v>
      </c>
      <c r="G819" s="60" t="s">
        <v>41</v>
      </c>
      <c r="H819" s="60" t="s">
        <v>40</v>
      </c>
      <c r="I819">
        <f>--ISNUMBER(IFERROR(SEARCH(Anketa!$E$3,'SDF biotopi'!$A819,1),""))</f>
        <v>0</v>
      </c>
      <c r="J819" t="str">
        <f>IF(I819=1,COUNTIF($I$2:I819,1),"")</f>
        <v/>
      </c>
      <c r="K819" t="str">
        <f>IFERROR(INDEX($B$2:$B$2873,MATCH(ROWS($J$2:J819),$J$2:$J$2873,0)),"")</f>
        <v/>
      </c>
    </row>
    <row r="820" spans="1:11">
      <c r="A820" s="60" t="s">
        <v>252</v>
      </c>
      <c r="B820" s="60" t="s">
        <v>810</v>
      </c>
      <c r="C820" s="59">
        <v>0.88</v>
      </c>
      <c r="D820" s="60" t="s">
        <v>39</v>
      </c>
      <c r="E820" s="60" t="s">
        <v>40</v>
      </c>
      <c r="F820" s="60" t="s">
        <v>40</v>
      </c>
      <c r="G820" s="60" t="s">
        <v>40</v>
      </c>
      <c r="H820" s="60" t="s">
        <v>40</v>
      </c>
      <c r="I820">
        <f>--ISNUMBER(IFERROR(SEARCH(Anketa!$E$3,'SDF biotopi'!$A820,1),""))</f>
        <v>0</v>
      </c>
      <c r="J820" t="str">
        <f>IF(I820=1,COUNTIF($I$2:I820,1),"")</f>
        <v/>
      </c>
      <c r="K820" t="str">
        <f>IFERROR(INDEX($B$2:$B$2873,MATCH(ROWS($J$2:J820),$J$2:$J$2873,0)),"")</f>
        <v/>
      </c>
    </row>
    <row r="821" spans="1:11">
      <c r="A821" s="60" t="s">
        <v>252</v>
      </c>
      <c r="B821" s="60" t="s">
        <v>807</v>
      </c>
      <c r="C821" s="59">
        <v>3.84</v>
      </c>
      <c r="D821" s="60" t="s">
        <v>39</v>
      </c>
      <c r="E821" s="60" t="s">
        <v>41</v>
      </c>
      <c r="F821" s="60" t="s">
        <v>40</v>
      </c>
      <c r="G821" s="60" t="s">
        <v>40</v>
      </c>
      <c r="H821" s="60" t="s">
        <v>40</v>
      </c>
      <c r="I821">
        <f>--ISNUMBER(IFERROR(SEARCH(Anketa!$E$3,'SDF biotopi'!$A821,1),""))</f>
        <v>0</v>
      </c>
      <c r="J821" t="str">
        <f>IF(I821=1,COUNTIF($I$2:I821,1),"")</f>
        <v/>
      </c>
      <c r="K821" t="str">
        <f>IFERROR(INDEX($B$2:$B$2873,MATCH(ROWS($J$2:J821),$J$2:$J$2873,0)),"")</f>
        <v/>
      </c>
    </row>
    <row r="822" spans="1:11">
      <c r="A822" s="60" t="s">
        <v>252</v>
      </c>
      <c r="B822" s="60" t="s">
        <v>808</v>
      </c>
      <c r="C822" s="59">
        <v>71.97</v>
      </c>
      <c r="D822" s="60" t="s">
        <v>39</v>
      </c>
      <c r="E822" s="60" t="s">
        <v>41</v>
      </c>
      <c r="F822" s="60" t="s">
        <v>40</v>
      </c>
      <c r="G822" s="60" t="s">
        <v>41</v>
      </c>
      <c r="H822" s="60" t="s">
        <v>41</v>
      </c>
      <c r="I822">
        <f>--ISNUMBER(IFERROR(SEARCH(Anketa!$E$3,'SDF biotopi'!$A822,1),""))</f>
        <v>0</v>
      </c>
      <c r="J822" t="str">
        <f>IF(I822=1,COUNTIF($I$2:I822,1),"")</f>
        <v/>
      </c>
      <c r="K822" t="str">
        <f>IFERROR(INDEX($B$2:$B$2873,MATCH(ROWS($J$2:J822),$J$2:$J$2873,0)),"")</f>
        <v/>
      </c>
    </row>
    <row r="823" spans="1:11">
      <c r="A823" s="60" t="s">
        <v>252</v>
      </c>
      <c r="B823" s="60" t="s">
        <v>805</v>
      </c>
      <c r="C823" s="59">
        <v>25.47</v>
      </c>
      <c r="D823" s="60" t="s">
        <v>39</v>
      </c>
      <c r="E823" s="60" t="s">
        <v>41</v>
      </c>
      <c r="F823" s="60" t="s">
        <v>40</v>
      </c>
      <c r="G823" s="60" t="s">
        <v>40</v>
      </c>
      <c r="H823" s="60" t="s">
        <v>40</v>
      </c>
      <c r="I823">
        <f>--ISNUMBER(IFERROR(SEARCH(Anketa!$E$3,'SDF biotopi'!$A823,1),""))</f>
        <v>0</v>
      </c>
      <c r="J823" t="str">
        <f>IF(I823=1,COUNTIF($I$2:I823,1),"")</f>
        <v/>
      </c>
      <c r="K823" t="str">
        <f>IFERROR(INDEX($B$2:$B$2873,MATCH(ROWS($J$2:J823),$J$2:$J$2873,0)),"")</f>
        <v/>
      </c>
    </row>
    <row r="824" spans="1:11">
      <c r="A824" s="60" t="s">
        <v>254</v>
      </c>
      <c r="B824" s="60" t="s">
        <v>802</v>
      </c>
      <c r="C824" s="59">
        <v>14.56</v>
      </c>
      <c r="D824" s="60" t="s">
        <v>39</v>
      </c>
      <c r="E824" s="60" t="s">
        <v>818</v>
      </c>
      <c r="F824" s="60" t="s">
        <v>40</v>
      </c>
      <c r="G824" s="60" t="s">
        <v>818</v>
      </c>
      <c r="H824" s="60" t="s">
        <v>818</v>
      </c>
      <c r="I824">
        <f>--ISNUMBER(IFERROR(SEARCH(Anketa!$E$3,'SDF biotopi'!$A824,1),""))</f>
        <v>0</v>
      </c>
      <c r="J824" t="str">
        <f>IF(I824=1,COUNTIF($I$2:I824,1),"")</f>
        <v/>
      </c>
      <c r="K824" t="str">
        <f>IFERROR(INDEX($B$2:$B$2873,MATCH(ROWS($J$2:J824),$J$2:$J$2873,0)),"")</f>
        <v/>
      </c>
    </row>
    <row r="825" spans="1:11">
      <c r="A825" s="60" t="s">
        <v>254</v>
      </c>
      <c r="B825" s="60" t="s">
        <v>816</v>
      </c>
      <c r="C825" s="59">
        <v>2.6160000000000001</v>
      </c>
      <c r="D825" s="60" t="s">
        <v>39</v>
      </c>
      <c r="E825" s="60" t="s">
        <v>818</v>
      </c>
      <c r="F825" s="60" t="s">
        <v>40</v>
      </c>
      <c r="G825" s="60" t="s">
        <v>818</v>
      </c>
      <c r="H825" s="60" t="s">
        <v>818</v>
      </c>
      <c r="I825">
        <f>--ISNUMBER(IFERROR(SEARCH(Anketa!$E$3,'SDF biotopi'!$A825,1),""))</f>
        <v>0</v>
      </c>
      <c r="J825" t="str">
        <f>IF(I825=1,COUNTIF($I$2:I825,1),"")</f>
        <v/>
      </c>
      <c r="K825" t="str">
        <f>IFERROR(INDEX($B$2:$B$2873,MATCH(ROWS($J$2:J825),$J$2:$J$2873,0)),"")</f>
        <v/>
      </c>
    </row>
    <row r="826" spans="1:11">
      <c r="A826" s="60" t="s">
        <v>254</v>
      </c>
      <c r="B826" s="60" t="s">
        <v>810</v>
      </c>
      <c r="C826" s="59">
        <v>15.05</v>
      </c>
      <c r="D826" s="60" t="s">
        <v>39</v>
      </c>
      <c r="E826" s="60" t="s">
        <v>41</v>
      </c>
      <c r="F826" s="60" t="s">
        <v>40</v>
      </c>
      <c r="G826" s="60" t="s">
        <v>41</v>
      </c>
      <c r="H826" s="60" t="s">
        <v>41</v>
      </c>
      <c r="I826">
        <f>--ISNUMBER(IFERROR(SEARCH(Anketa!$E$3,'SDF biotopi'!$A826,1),""))</f>
        <v>0</v>
      </c>
      <c r="J826" t="str">
        <f>IF(I826=1,COUNTIF($I$2:I826,1),"")</f>
        <v/>
      </c>
      <c r="K826" t="str">
        <f>IFERROR(INDEX($B$2:$B$2873,MATCH(ROWS($J$2:J826),$J$2:$J$2873,0)),"")</f>
        <v/>
      </c>
    </row>
    <row r="827" spans="1:11">
      <c r="A827" s="60" t="s">
        <v>254</v>
      </c>
      <c r="B827" s="60" t="s">
        <v>812</v>
      </c>
      <c r="C827" s="59">
        <v>5.6</v>
      </c>
      <c r="D827" s="60" t="s">
        <v>39</v>
      </c>
      <c r="E827" s="60" t="s">
        <v>818</v>
      </c>
      <c r="F827" s="60" t="s">
        <v>40</v>
      </c>
      <c r="G827" s="60" t="s">
        <v>818</v>
      </c>
      <c r="H827" s="60" t="s">
        <v>818</v>
      </c>
      <c r="I827">
        <f>--ISNUMBER(IFERROR(SEARCH(Anketa!$E$3,'SDF biotopi'!$A827,1),""))</f>
        <v>0</v>
      </c>
      <c r="J827" t="str">
        <f>IF(I827=1,COUNTIF($I$2:I827,1),"")</f>
        <v/>
      </c>
      <c r="K827" t="str">
        <f>IFERROR(INDEX($B$2:$B$2873,MATCH(ROWS($J$2:J827),$J$2:$J$2873,0)),"")</f>
        <v/>
      </c>
    </row>
    <row r="828" spans="1:11">
      <c r="A828" s="60" t="s">
        <v>254</v>
      </c>
      <c r="B828" s="60" t="s">
        <v>807</v>
      </c>
      <c r="C828" s="59">
        <v>23.9</v>
      </c>
      <c r="D828" s="60" t="s">
        <v>39</v>
      </c>
      <c r="E828" s="60" t="s">
        <v>41</v>
      </c>
      <c r="F828" s="60" t="s">
        <v>40</v>
      </c>
      <c r="G828" s="60" t="s">
        <v>41</v>
      </c>
      <c r="H828" s="60" t="s">
        <v>40</v>
      </c>
      <c r="I828">
        <f>--ISNUMBER(IFERROR(SEARCH(Anketa!$E$3,'SDF biotopi'!$A828,1),""))</f>
        <v>0</v>
      </c>
      <c r="J828" t="str">
        <f>IF(I828=1,COUNTIF($I$2:I828,1),"")</f>
        <v/>
      </c>
      <c r="K828" t="str">
        <f>IFERROR(INDEX($B$2:$B$2873,MATCH(ROWS($J$2:J828),$J$2:$J$2873,0)),"")</f>
        <v/>
      </c>
    </row>
    <row r="829" spans="1:11">
      <c r="A829" s="60" t="s">
        <v>254</v>
      </c>
      <c r="B829" s="60" t="s">
        <v>804</v>
      </c>
      <c r="C829" s="59">
        <v>13.13</v>
      </c>
      <c r="D829" s="60" t="s">
        <v>39</v>
      </c>
      <c r="E829" s="60" t="s">
        <v>40</v>
      </c>
      <c r="F829" s="60" t="s">
        <v>40</v>
      </c>
      <c r="G829" s="60" t="s">
        <v>210</v>
      </c>
      <c r="H829" s="60" t="s">
        <v>41</v>
      </c>
      <c r="I829">
        <f>--ISNUMBER(IFERROR(SEARCH(Anketa!$E$3,'SDF biotopi'!$A829,1),""))</f>
        <v>0</v>
      </c>
      <c r="J829" t="str">
        <f>IF(I829=1,COUNTIF($I$2:I829,1),"")</f>
        <v/>
      </c>
      <c r="K829" t="str">
        <f>IFERROR(INDEX($B$2:$B$2873,MATCH(ROWS($J$2:J829),$J$2:$J$2873,0)),"")</f>
        <v/>
      </c>
    </row>
    <row r="830" spans="1:11">
      <c r="A830" s="60" t="s">
        <v>254</v>
      </c>
      <c r="B830" s="60" t="s">
        <v>808</v>
      </c>
      <c r="C830" s="59">
        <v>3.26</v>
      </c>
      <c r="D830" s="60" t="s">
        <v>39</v>
      </c>
      <c r="E830" s="60" t="s">
        <v>818</v>
      </c>
      <c r="F830" s="60" t="s">
        <v>40</v>
      </c>
      <c r="G830" s="60" t="s">
        <v>818</v>
      </c>
      <c r="H830" s="60" t="s">
        <v>818</v>
      </c>
      <c r="I830">
        <f>--ISNUMBER(IFERROR(SEARCH(Anketa!$E$3,'SDF biotopi'!$A830,1),""))</f>
        <v>0</v>
      </c>
      <c r="J830" t="str">
        <f>IF(I830=1,COUNTIF($I$2:I830,1),"")</f>
        <v/>
      </c>
      <c r="K830" t="str">
        <f>IFERROR(INDEX($B$2:$B$2873,MATCH(ROWS($J$2:J830),$J$2:$J$2873,0)),"")</f>
        <v/>
      </c>
    </row>
    <row r="831" spans="1:11">
      <c r="A831" s="60" t="s">
        <v>256</v>
      </c>
      <c r="B831" s="60" t="s">
        <v>808</v>
      </c>
      <c r="C831" s="59">
        <v>159.13</v>
      </c>
      <c r="D831" s="60" t="s">
        <v>39</v>
      </c>
      <c r="E831" s="60" t="s">
        <v>210</v>
      </c>
      <c r="F831" s="60" t="s">
        <v>40</v>
      </c>
      <c r="G831" s="60" t="s">
        <v>41</v>
      </c>
      <c r="H831" s="60" t="s">
        <v>210</v>
      </c>
      <c r="I831">
        <f>--ISNUMBER(IFERROR(SEARCH(Anketa!$E$3,'SDF biotopi'!$A831,1),""))</f>
        <v>0</v>
      </c>
      <c r="J831" t="str">
        <f>IF(I831=1,COUNTIF($I$2:I831,1),"")</f>
        <v/>
      </c>
      <c r="K831" t="str">
        <f>IFERROR(INDEX($B$2:$B$2873,MATCH(ROWS($J$2:J831),$J$2:$J$2873,0)),"")</f>
        <v/>
      </c>
    </row>
    <row r="832" spans="1:11">
      <c r="A832" s="60" t="s">
        <v>256</v>
      </c>
      <c r="B832" s="60" t="s">
        <v>802</v>
      </c>
      <c r="C832" s="59">
        <v>12.97</v>
      </c>
      <c r="D832" s="60" t="s">
        <v>39</v>
      </c>
      <c r="E832" s="60" t="s">
        <v>40</v>
      </c>
      <c r="F832" s="60" t="s">
        <v>40</v>
      </c>
      <c r="G832" s="60" t="s">
        <v>41</v>
      </c>
      <c r="H832" s="60" t="s">
        <v>40</v>
      </c>
      <c r="I832">
        <f>--ISNUMBER(IFERROR(SEARCH(Anketa!$E$3,'SDF biotopi'!$A832,1),""))</f>
        <v>0</v>
      </c>
      <c r="J832" t="str">
        <f>IF(I832=1,COUNTIF($I$2:I832,1),"")</f>
        <v/>
      </c>
      <c r="K832" t="str">
        <f>IFERROR(INDEX($B$2:$B$2873,MATCH(ROWS($J$2:J832),$J$2:$J$2873,0)),"")</f>
        <v/>
      </c>
    </row>
    <row r="833" spans="1:11">
      <c r="A833" s="60" t="s">
        <v>256</v>
      </c>
      <c r="B833" s="60" t="s">
        <v>828</v>
      </c>
      <c r="C833" s="59">
        <v>0</v>
      </c>
      <c r="D833" s="60" t="s">
        <v>67</v>
      </c>
      <c r="E833" s="60" t="s">
        <v>50</v>
      </c>
      <c r="F833" s="60" t="s">
        <v>824</v>
      </c>
      <c r="G833" s="60" t="s">
        <v>824</v>
      </c>
      <c r="H833" s="60" t="s">
        <v>824</v>
      </c>
      <c r="I833">
        <f>--ISNUMBER(IFERROR(SEARCH(Anketa!$E$3,'SDF biotopi'!$A833,1),""))</f>
        <v>0</v>
      </c>
      <c r="J833" t="str">
        <f>IF(I833=1,COUNTIF($I$2:I833,1),"")</f>
        <v/>
      </c>
      <c r="K833" t="str">
        <f>IFERROR(INDEX($B$2:$B$2873,MATCH(ROWS($J$2:J833),$J$2:$J$2873,0)),"")</f>
        <v/>
      </c>
    </row>
    <row r="834" spans="1:11">
      <c r="A834" s="60" t="s">
        <v>256</v>
      </c>
      <c r="B834" s="60" t="s">
        <v>814</v>
      </c>
      <c r="C834" s="59">
        <v>65.63</v>
      </c>
      <c r="D834" s="60" t="s">
        <v>39</v>
      </c>
      <c r="E834" s="60" t="s">
        <v>818</v>
      </c>
      <c r="F834" s="60" t="s">
        <v>40</v>
      </c>
      <c r="G834" s="60" t="s">
        <v>818</v>
      </c>
      <c r="H834" s="60" t="s">
        <v>818</v>
      </c>
      <c r="I834">
        <f>--ISNUMBER(IFERROR(SEARCH(Anketa!$E$3,'SDF biotopi'!$A834,1),""))</f>
        <v>0</v>
      </c>
      <c r="J834" t="str">
        <f>IF(I834=1,COUNTIF($I$2:I834,1),"")</f>
        <v/>
      </c>
      <c r="K834" t="str">
        <f>IFERROR(INDEX($B$2:$B$2873,MATCH(ROWS($J$2:J834),$J$2:$J$2873,0)),"")</f>
        <v/>
      </c>
    </row>
    <row r="835" spans="1:11">
      <c r="A835" s="60" t="s">
        <v>256</v>
      </c>
      <c r="B835" s="60" t="s">
        <v>805</v>
      </c>
      <c r="C835" s="59">
        <v>21.2</v>
      </c>
      <c r="D835" s="60" t="s">
        <v>39</v>
      </c>
      <c r="E835" s="60" t="s">
        <v>40</v>
      </c>
      <c r="F835" s="60" t="s">
        <v>40</v>
      </c>
      <c r="G835" s="60" t="s">
        <v>41</v>
      </c>
      <c r="H835" s="60" t="s">
        <v>40</v>
      </c>
      <c r="I835">
        <f>--ISNUMBER(IFERROR(SEARCH(Anketa!$E$3,'SDF biotopi'!$A835,1),""))</f>
        <v>0</v>
      </c>
      <c r="J835" t="str">
        <f>IF(I835=1,COUNTIF($I$2:I835,1),"")</f>
        <v/>
      </c>
      <c r="K835" t="str">
        <f>IFERROR(INDEX($B$2:$B$2873,MATCH(ROWS($J$2:J835),$J$2:$J$2873,0)),"")</f>
        <v/>
      </c>
    </row>
    <row r="836" spans="1:11">
      <c r="A836" s="60" t="s">
        <v>256</v>
      </c>
      <c r="B836" s="60" t="s">
        <v>810</v>
      </c>
      <c r="C836" s="59">
        <v>0</v>
      </c>
      <c r="D836" s="60" t="s">
        <v>39</v>
      </c>
      <c r="E836" s="60" t="s">
        <v>40</v>
      </c>
      <c r="F836" s="60" t="s">
        <v>40</v>
      </c>
      <c r="G836" s="60" t="s">
        <v>41</v>
      </c>
      <c r="H836" s="60" t="s">
        <v>41</v>
      </c>
      <c r="I836">
        <f>--ISNUMBER(IFERROR(SEARCH(Anketa!$E$3,'SDF biotopi'!$A836,1),""))</f>
        <v>0</v>
      </c>
      <c r="J836" t="str">
        <f>IF(I836=1,COUNTIF($I$2:I836,1),"")</f>
        <v/>
      </c>
      <c r="K836" t="str">
        <f>IFERROR(INDEX($B$2:$B$2873,MATCH(ROWS($J$2:J836),$J$2:$J$2873,0)),"")</f>
        <v/>
      </c>
    </row>
    <row r="837" spans="1:11">
      <c r="A837" s="60" t="s">
        <v>258</v>
      </c>
      <c r="B837" s="60" t="s">
        <v>816</v>
      </c>
      <c r="C837" s="59">
        <v>1.29</v>
      </c>
      <c r="D837" s="60" t="s">
        <v>39</v>
      </c>
      <c r="E837" s="60" t="s">
        <v>818</v>
      </c>
      <c r="F837" s="60" t="s">
        <v>40</v>
      </c>
      <c r="G837" s="60" t="s">
        <v>818</v>
      </c>
      <c r="H837" s="60" t="s">
        <v>818</v>
      </c>
      <c r="I837">
        <f>--ISNUMBER(IFERROR(SEARCH(Anketa!$E$3,'SDF biotopi'!$A837,1),""))</f>
        <v>0</v>
      </c>
      <c r="J837" t="str">
        <f>IF(I837=1,COUNTIF($I$2:I837,1),"")</f>
        <v/>
      </c>
      <c r="K837" t="str">
        <f>IFERROR(INDEX($B$2:$B$2873,MATCH(ROWS($J$2:J837),$J$2:$J$2873,0)),"")</f>
        <v/>
      </c>
    </row>
    <row r="838" spans="1:11">
      <c r="A838" s="60" t="s">
        <v>258</v>
      </c>
      <c r="B838" s="60" t="s">
        <v>803</v>
      </c>
      <c r="C838" s="59">
        <v>2.6</v>
      </c>
      <c r="D838" s="60" t="s">
        <v>39</v>
      </c>
      <c r="E838" s="60" t="s">
        <v>41</v>
      </c>
      <c r="F838" s="60" t="s">
        <v>40</v>
      </c>
      <c r="G838" s="60" t="s">
        <v>210</v>
      </c>
      <c r="H838" s="60" t="s">
        <v>41</v>
      </c>
      <c r="I838">
        <f>--ISNUMBER(IFERROR(SEARCH(Anketa!$E$3,'SDF biotopi'!$A838,1),""))</f>
        <v>0</v>
      </c>
      <c r="J838" t="str">
        <f>IF(I838=1,COUNTIF($I$2:I838,1),"")</f>
        <v/>
      </c>
      <c r="K838" t="str">
        <f>IFERROR(INDEX($B$2:$B$2873,MATCH(ROWS($J$2:J838),$J$2:$J$2873,0)),"")</f>
        <v/>
      </c>
    </row>
    <row r="839" spans="1:11">
      <c r="A839" s="60" t="s">
        <v>258</v>
      </c>
      <c r="B839" s="60" t="s">
        <v>802</v>
      </c>
      <c r="C839" s="59">
        <v>0.87</v>
      </c>
      <c r="D839" s="60" t="s">
        <v>39</v>
      </c>
      <c r="E839" s="60" t="s">
        <v>41</v>
      </c>
      <c r="F839" s="60" t="s">
        <v>40</v>
      </c>
      <c r="G839" s="60" t="s">
        <v>210</v>
      </c>
      <c r="H839" s="60" t="s">
        <v>41</v>
      </c>
      <c r="I839">
        <f>--ISNUMBER(IFERROR(SEARCH(Anketa!$E$3,'SDF biotopi'!$A839,1),""))</f>
        <v>0</v>
      </c>
      <c r="J839" t="str">
        <f>IF(I839=1,COUNTIF($I$2:I839,1),"")</f>
        <v/>
      </c>
      <c r="K839" t="str">
        <f>IFERROR(INDEX($B$2:$B$2873,MATCH(ROWS($J$2:J839),$J$2:$J$2873,0)),"")</f>
        <v/>
      </c>
    </row>
    <row r="840" spans="1:11">
      <c r="A840" s="60" t="s">
        <v>260</v>
      </c>
      <c r="B840" s="60" t="s">
        <v>802</v>
      </c>
      <c r="C840" s="59">
        <v>5.4</v>
      </c>
      <c r="D840" s="60" t="s">
        <v>39</v>
      </c>
      <c r="E840" s="60" t="s">
        <v>41</v>
      </c>
      <c r="F840" s="60" t="s">
        <v>40</v>
      </c>
      <c r="G840" s="60" t="s">
        <v>41</v>
      </c>
      <c r="H840" s="60" t="s">
        <v>40</v>
      </c>
      <c r="I840">
        <f>--ISNUMBER(IFERROR(SEARCH(Anketa!$E$3,'SDF biotopi'!$A840,1),""))</f>
        <v>0</v>
      </c>
      <c r="J840" t="str">
        <f>IF(I840=1,COUNTIF($I$2:I840,1),"")</f>
        <v/>
      </c>
      <c r="K840" t="str">
        <f>IFERROR(INDEX($B$2:$B$2873,MATCH(ROWS($J$2:J840),$J$2:$J$2873,0)),"")</f>
        <v/>
      </c>
    </row>
    <row r="841" spans="1:11">
      <c r="A841" s="60" t="s">
        <v>262</v>
      </c>
      <c r="B841" s="60" t="s">
        <v>814</v>
      </c>
      <c r="C841" s="59">
        <v>144.46</v>
      </c>
      <c r="D841" s="60" t="s">
        <v>39</v>
      </c>
      <c r="E841" s="60" t="s">
        <v>210</v>
      </c>
      <c r="F841" s="60" t="s">
        <v>40</v>
      </c>
      <c r="G841" s="60" t="s">
        <v>210</v>
      </c>
      <c r="H841" s="60" t="s">
        <v>210</v>
      </c>
      <c r="I841">
        <f>--ISNUMBER(IFERROR(SEARCH(Anketa!$E$3,'SDF biotopi'!$A841,1),""))</f>
        <v>0</v>
      </c>
      <c r="J841" t="str">
        <f>IF(I841=1,COUNTIF($I$2:I841,1),"")</f>
        <v/>
      </c>
      <c r="K841" t="str">
        <f>IFERROR(INDEX($B$2:$B$2873,MATCH(ROWS($J$2:J841),$J$2:$J$2873,0)),"")</f>
        <v/>
      </c>
    </row>
    <row r="842" spans="1:11">
      <c r="A842" s="60" t="s">
        <v>262</v>
      </c>
      <c r="B842" s="60" t="s">
        <v>802</v>
      </c>
      <c r="C842" s="59">
        <v>13.16</v>
      </c>
      <c r="D842" s="60" t="s">
        <v>39</v>
      </c>
      <c r="E842" s="60" t="s">
        <v>40</v>
      </c>
      <c r="F842" s="60" t="s">
        <v>40</v>
      </c>
      <c r="G842" s="60" t="s">
        <v>210</v>
      </c>
      <c r="H842" s="60" t="s">
        <v>40</v>
      </c>
      <c r="I842">
        <f>--ISNUMBER(IFERROR(SEARCH(Anketa!$E$3,'SDF biotopi'!$A842,1),""))</f>
        <v>0</v>
      </c>
      <c r="J842" t="str">
        <f>IF(I842=1,COUNTIF($I$2:I842,1),"")</f>
        <v/>
      </c>
      <c r="K842" t="str">
        <f>IFERROR(INDEX($B$2:$B$2873,MATCH(ROWS($J$2:J842),$J$2:$J$2873,0)),"")</f>
        <v/>
      </c>
    </row>
    <row r="843" spans="1:11">
      <c r="A843" s="60" t="s">
        <v>262</v>
      </c>
      <c r="B843" s="60" t="s">
        <v>828</v>
      </c>
      <c r="C843" s="59">
        <v>0</v>
      </c>
      <c r="D843" s="60" t="s">
        <v>67</v>
      </c>
      <c r="E843" s="60" t="s">
        <v>50</v>
      </c>
      <c r="F843" s="60" t="s">
        <v>824</v>
      </c>
      <c r="G843" s="60" t="s">
        <v>824</v>
      </c>
      <c r="H843" s="60" t="s">
        <v>824</v>
      </c>
      <c r="I843">
        <f>--ISNUMBER(IFERROR(SEARCH(Anketa!$E$3,'SDF biotopi'!$A843,1),""))</f>
        <v>0</v>
      </c>
      <c r="J843" t="str">
        <f>IF(I843=1,COUNTIF($I$2:I843,1),"")</f>
        <v/>
      </c>
      <c r="K843" t="str">
        <f>IFERROR(INDEX($B$2:$B$2873,MATCH(ROWS($J$2:J843),$J$2:$J$2873,0)),"")</f>
        <v/>
      </c>
    </row>
    <row r="844" spans="1:11">
      <c r="A844" s="60" t="s">
        <v>262</v>
      </c>
      <c r="B844" s="60" t="s">
        <v>808</v>
      </c>
      <c r="C844" s="59">
        <v>29.76</v>
      </c>
      <c r="D844" s="60" t="s">
        <v>39</v>
      </c>
      <c r="E844" s="60" t="s">
        <v>210</v>
      </c>
      <c r="F844" s="60" t="s">
        <v>40</v>
      </c>
      <c r="G844" s="60" t="s">
        <v>210</v>
      </c>
      <c r="H844" s="60" t="s">
        <v>210</v>
      </c>
      <c r="I844">
        <f>--ISNUMBER(IFERROR(SEARCH(Anketa!$E$3,'SDF biotopi'!$A844,1),""))</f>
        <v>0</v>
      </c>
      <c r="J844" t="str">
        <f>IF(I844=1,COUNTIF($I$2:I844,1),"")</f>
        <v/>
      </c>
      <c r="K844" t="str">
        <f>IFERROR(INDEX($B$2:$B$2873,MATCH(ROWS($J$2:J844),$J$2:$J$2873,0)),"")</f>
        <v/>
      </c>
    </row>
    <row r="845" spans="1:11">
      <c r="A845" s="60" t="s">
        <v>262</v>
      </c>
      <c r="B845" s="60" t="s">
        <v>810</v>
      </c>
      <c r="C845" s="59">
        <v>0</v>
      </c>
      <c r="D845" s="60" t="s">
        <v>39</v>
      </c>
      <c r="E845" s="60" t="s">
        <v>41</v>
      </c>
      <c r="F845" s="60" t="s">
        <v>40</v>
      </c>
      <c r="G845" s="60" t="s">
        <v>210</v>
      </c>
      <c r="H845" s="60" t="s">
        <v>41</v>
      </c>
      <c r="I845">
        <f>--ISNUMBER(IFERROR(SEARCH(Anketa!$E$3,'SDF biotopi'!$A845,1),""))</f>
        <v>0</v>
      </c>
      <c r="J845" t="str">
        <f>IF(I845=1,COUNTIF($I$2:I845,1),"")</f>
        <v/>
      </c>
      <c r="K845" t="str">
        <f>IFERROR(INDEX($B$2:$B$2873,MATCH(ROWS($J$2:J845),$J$2:$J$2873,0)),"")</f>
        <v/>
      </c>
    </row>
    <row r="846" spans="1:11">
      <c r="A846" s="60" t="s">
        <v>262</v>
      </c>
      <c r="B846" s="60" t="s">
        <v>805</v>
      </c>
      <c r="C846" s="59">
        <v>21.24</v>
      </c>
      <c r="D846" s="60" t="s">
        <v>39</v>
      </c>
      <c r="E846" s="60" t="s">
        <v>818</v>
      </c>
      <c r="F846" s="60" t="s">
        <v>40</v>
      </c>
      <c r="G846" s="60" t="s">
        <v>818</v>
      </c>
      <c r="H846" s="60" t="s">
        <v>818</v>
      </c>
      <c r="I846">
        <f>--ISNUMBER(IFERROR(SEARCH(Anketa!$E$3,'SDF biotopi'!$A846,1),""))</f>
        <v>0</v>
      </c>
      <c r="J846" t="str">
        <f>IF(I846=1,COUNTIF($I$2:I846,1),"")</f>
        <v/>
      </c>
      <c r="K846" t="str">
        <f>IFERROR(INDEX($B$2:$B$2873,MATCH(ROWS($J$2:J846),$J$2:$J$2873,0)),"")</f>
        <v/>
      </c>
    </row>
    <row r="847" spans="1:11">
      <c r="A847" s="60" t="s">
        <v>264</v>
      </c>
      <c r="B847" s="60" t="s">
        <v>814</v>
      </c>
      <c r="C847" s="59">
        <v>387.35</v>
      </c>
      <c r="D847" s="60" t="s">
        <v>39</v>
      </c>
      <c r="E847" s="60" t="s">
        <v>210</v>
      </c>
      <c r="F847" s="60" t="s">
        <v>40</v>
      </c>
      <c r="G847" s="60" t="s">
        <v>41</v>
      </c>
      <c r="H847" s="60" t="s">
        <v>210</v>
      </c>
      <c r="I847">
        <f>--ISNUMBER(IFERROR(SEARCH(Anketa!$E$3,'SDF biotopi'!$A847,1),""))</f>
        <v>0</v>
      </c>
      <c r="J847" t="str">
        <f>IF(I847=1,COUNTIF($I$2:I847,1),"")</f>
        <v/>
      </c>
      <c r="K847" t="str">
        <f>IFERROR(INDEX($B$2:$B$2873,MATCH(ROWS($J$2:J847),$J$2:$J$2873,0)),"")</f>
        <v/>
      </c>
    </row>
    <row r="848" spans="1:11">
      <c r="A848" s="60" t="s">
        <v>264</v>
      </c>
      <c r="B848" s="60" t="s">
        <v>808</v>
      </c>
      <c r="C848" s="59">
        <v>77.760000000000005</v>
      </c>
      <c r="D848" s="60" t="s">
        <v>39</v>
      </c>
      <c r="E848" s="60" t="s">
        <v>41</v>
      </c>
      <c r="F848" s="60" t="s">
        <v>40</v>
      </c>
      <c r="G848" s="60" t="s">
        <v>41</v>
      </c>
      <c r="H848" s="60" t="s">
        <v>210</v>
      </c>
      <c r="I848">
        <f>--ISNUMBER(IFERROR(SEARCH(Anketa!$E$3,'SDF biotopi'!$A848,1),""))</f>
        <v>0</v>
      </c>
      <c r="J848" t="str">
        <f>IF(I848=1,COUNTIF($I$2:I848,1),"")</f>
        <v/>
      </c>
      <c r="K848" t="str">
        <f>IFERROR(INDEX($B$2:$B$2873,MATCH(ROWS($J$2:J848),$J$2:$J$2873,0)),"")</f>
        <v/>
      </c>
    </row>
    <row r="849" spans="1:11">
      <c r="A849" s="60" t="s">
        <v>264</v>
      </c>
      <c r="B849" s="60" t="s">
        <v>805</v>
      </c>
      <c r="C849" s="59">
        <v>0</v>
      </c>
      <c r="D849" s="60" t="s">
        <v>67</v>
      </c>
      <c r="E849" s="60" t="s">
        <v>50</v>
      </c>
      <c r="F849" s="60" t="s">
        <v>824</v>
      </c>
      <c r="G849" s="60" t="s">
        <v>824</v>
      </c>
      <c r="H849" s="60" t="s">
        <v>824</v>
      </c>
      <c r="I849">
        <f>--ISNUMBER(IFERROR(SEARCH(Anketa!$E$3,'SDF biotopi'!$A849,1),""))</f>
        <v>0</v>
      </c>
      <c r="J849" t="str">
        <f>IF(I849=1,COUNTIF($I$2:I849,1),"")</f>
        <v/>
      </c>
      <c r="K849" t="str">
        <f>IFERROR(INDEX($B$2:$B$2873,MATCH(ROWS($J$2:J849),$J$2:$J$2873,0)),"")</f>
        <v/>
      </c>
    </row>
    <row r="850" spans="1:11">
      <c r="A850" s="60" t="s">
        <v>264</v>
      </c>
      <c r="B850" s="60" t="s">
        <v>828</v>
      </c>
      <c r="C850" s="59">
        <v>0</v>
      </c>
      <c r="D850" s="60" t="s">
        <v>67</v>
      </c>
      <c r="E850" s="60" t="s">
        <v>50</v>
      </c>
      <c r="F850" s="60" t="s">
        <v>824</v>
      </c>
      <c r="G850" s="60" t="s">
        <v>824</v>
      </c>
      <c r="H850" s="60" t="s">
        <v>824</v>
      </c>
      <c r="I850">
        <f>--ISNUMBER(IFERROR(SEARCH(Anketa!$E$3,'SDF biotopi'!$A850,1),""))</f>
        <v>0</v>
      </c>
      <c r="J850" t="str">
        <f>IF(I850=1,COUNTIF($I$2:I850,1),"")</f>
        <v/>
      </c>
      <c r="K850" t="str">
        <f>IFERROR(INDEX($B$2:$B$2873,MATCH(ROWS($J$2:J850),$J$2:$J$2873,0)),"")</f>
        <v/>
      </c>
    </row>
    <row r="851" spans="1:11">
      <c r="A851" s="60" t="s">
        <v>264</v>
      </c>
      <c r="B851" s="60" t="s">
        <v>810</v>
      </c>
      <c r="C851" s="59">
        <v>11.07</v>
      </c>
      <c r="D851" s="60" t="s">
        <v>39</v>
      </c>
      <c r="E851" s="60" t="s">
        <v>41</v>
      </c>
      <c r="F851" s="60" t="s">
        <v>40</v>
      </c>
      <c r="G851" s="60" t="s">
        <v>210</v>
      </c>
      <c r="H851" s="60" t="s">
        <v>41</v>
      </c>
      <c r="I851">
        <f>--ISNUMBER(IFERROR(SEARCH(Anketa!$E$3,'SDF biotopi'!$A851,1),""))</f>
        <v>0</v>
      </c>
      <c r="J851" t="str">
        <f>IF(I851=1,COUNTIF($I$2:I851,1),"")</f>
        <v/>
      </c>
      <c r="K851" t="str">
        <f>IFERROR(INDEX($B$2:$B$2873,MATCH(ROWS($J$2:J851),$J$2:$J$2873,0)),"")</f>
        <v/>
      </c>
    </row>
    <row r="852" spans="1:11">
      <c r="A852" s="60" t="s">
        <v>264</v>
      </c>
      <c r="B852" s="60" t="s">
        <v>802</v>
      </c>
      <c r="C852" s="59">
        <v>10.06</v>
      </c>
      <c r="D852" s="60" t="s">
        <v>39</v>
      </c>
      <c r="E852" s="60" t="s">
        <v>40</v>
      </c>
      <c r="F852" s="60" t="s">
        <v>40</v>
      </c>
      <c r="G852" s="60" t="s">
        <v>41</v>
      </c>
      <c r="H852" s="60" t="s">
        <v>40</v>
      </c>
      <c r="I852">
        <f>--ISNUMBER(IFERROR(SEARCH(Anketa!$E$3,'SDF biotopi'!$A852,1),""))</f>
        <v>0</v>
      </c>
      <c r="J852" t="str">
        <f>IF(I852=1,COUNTIF($I$2:I852,1),"")</f>
        <v/>
      </c>
      <c r="K852" t="str">
        <f>IFERROR(INDEX($B$2:$B$2873,MATCH(ROWS($J$2:J852),$J$2:$J$2873,0)),"")</f>
        <v/>
      </c>
    </row>
    <row r="853" spans="1:11">
      <c r="A853" s="60" t="s">
        <v>266</v>
      </c>
      <c r="B853" s="60" t="s">
        <v>810</v>
      </c>
      <c r="C853" s="59">
        <v>0</v>
      </c>
      <c r="D853" s="60" t="s">
        <v>39</v>
      </c>
      <c r="E853" s="60" t="s">
        <v>40</v>
      </c>
      <c r="F853" s="60" t="s">
        <v>40</v>
      </c>
      <c r="G853" s="60" t="s">
        <v>210</v>
      </c>
      <c r="H853" s="60" t="s">
        <v>41</v>
      </c>
      <c r="I853">
        <f>--ISNUMBER(IFERROR(SEARCH(Anketa!$E$3,'SDF biotopi'!$A853,1),""))</f>
        <v>0</v>
      </c>
      <c r="J853" t="str">
        <f>IF(I853=1,COUNTIF($I$2:I853,1),"")</f>
        <v/>
      </c>
      <c r="K853" t="str">
        <f>IFERROR(INDEX($B$2:$B$2873,MATCH(ROWS($J$2:J853),$J$2:$J$2873,0)),"")</f>
        <v/>
      </c>
    </row>
    <row r="854" spans="1:11">
      <c r="A854" s="60" t="s">
        <v>266</v>
      </c>
      <c r="B854" s="60" t="s">
        <v>808</v>
      </c>
      <c r="C854" s="59">
        <v>1.6</v>
      </c>
      <c r="D854" s="60" t="s">
        <v>39</v>
      </c>
      <c r="E854" s="60" t="s">
        <v>818</v>
      </c>
      <c r="F854" s="60" t="s">
        <v>40</v>
      </c>
      <c r="G854" s="60" t="s">
        <v>818</v>
      </c>
      <c r="H854" s="60" t="s">
        <v>818</v>
      </c>
      <c r="I854">
        <f>--ISNUMBER(IFERROR(SEARCH(Anketa!$E$3,'SDF biotopi'!$A854,1),""))</f>
        <v>0</v>
      </c>
      <c r="J854" t="str">
        <f>IF(I854=1,COUNTIF($I$2:I854,1),"")</f>
        <v/>
      </c>
      <c r="K854" t="str">
        <f>IFERROR(INDEX($B$2:$B$2873,MATCH(ROWS($J$2:J854),$J$2:$J$2873,0)),"")</f>
        <v/>
      </c>
    </row>
    <row r="855" spans="1:11">
      <c r="A855" s="60" t="s">
        <v>266</v>
      </c>
      <c r="B855" s="60" t="s">
        <v>802</v>
      </c>
      <c r="C855" s="59">
        <v>33.14</v>
      </c>
      <c r="D855" s="60" t="s">
        <v>39</v>
      </c>
      <c r="E855" s="60" t="s">
        <v>210</v>
      </c>
      <c r="F855" s="60" t="s">
        <v>40</v>
      </c>
      <c r="G855" s="60" t="s">
        <v>210</v>
      </c>
      <c r="H855" s="60" t="s">
        <v>210</v>
      </c>
      <c r="I855">
        <f>--ISNUMBER(IFERROR(SEARCH(Anketa!$E$3,'SDF biotopi'!$A855,1),""))</f>
        <v>0</v>
      </c>
      <c r="J855" t="str">
        <f>IF(I855=1,COUNTIF($I$2:I855,1),"")</f>
        <v/>
      </c>
      <c r="K855" t="str">
        <f>IFERROR(INDEX($B$2:$B$2873,MATCH(ROWS($J$2:J855),$J$2:$J$2873,0)),"")</f>
        <v/>
      </c>
    </row>
    <row r="856" spans="1:11">
      <c r="A856" s="60" t="s">
        <v>266</v>
      </c>
      <c r="B856" s="60" t="s">
        <v>816</v>
      </c>
      <c r="C856" s="59">
        <v>0.73</v>
      </c>
      <c r="D856" s="60" t="s">
        <v>39</v>
      </c>
      <c r="E856" s="60" t="s">
        <v>818</v>
      </c>
      <c r="F856" s="60" t="s">
        <v>40</v>
      </c>
      <c r="G856" s="60" t="s">
        <v>818</v>
      </c>
      <c r="H856" s="60" t="s">
        <v>818</v>
      </c>
      <c r="I856">
        <f>--ISNUMBER(IFERROR(SEARCH(Anketa!$E$3,'SDF biotopi'!$A856,1),""))</f>
        <v>0</v>
      </c>
      <c r="J856" t="str">
        <f>IF(I856=1,COUNTIF($I$2:I856,1),"")</f>
        <v/>
      </c>
      <c r="K856" t="str">
        <f>IFERROR(INDEX($B$2:$B$2873,MATCH(ROWS($J$2:J856),$J$2:$J$2873,0)),"")</f>
        <v/>
      </c>
    </row>
    <row r="857" spans="1:11">
      <c r="A857" s="60" t="s">
        <v>268</v>
      </c>
      <c r="B857" s="60" t="s">
        <v>803</v>
      </c>
      <c r="C857" s="59">
        <v>8.76</v>
      </c>
      <c r="D857" s="60" t="s">
        <v>39</v>
      </c>
      <c r="E857" s="60" t="s">
        <v>818</v>
      </c>
      <c r="F857" s="60" t="s">
        <v>40</v>
      </c>
      <c r="G857" s="60" t="s">
        <v>818</v>
      </c>
      <c r="H857" s="60" t="s">
        <v>818</v>
      </c>
      <c r="I857">
        <f>--ISNUMBER(IFERROR(SEARCH(Anketa!$E$3,'SDF biotopi'!$A857,1),""))</f>
        <v>0</v>
      </c>
      <c r="J857" t="str">
        <f>IF(I857=1,COUNTIF($I$2:I857,1),"")</f>
        <v/>
      </c>
      <c r="K857" t="str">
        <f>IFERROR(INDEX($B$2:$B$2873,MATCH(ROWS($J$2:J857),$J$2:$J$2873,0)),"")</f>
        <v/>
      </c>
    </row>
    <row r="858" spans="1:11">
      <c r="A858" s="60" t="s">
        <v>268</v>
      </c>
      <c r="B858" s="60" t="s">
        <v>811</v>
      </c>
      <c r="C858" s="59">
        <v>16.07</v>
      </c>
      <c r="D858" s="60" t="s">
        <v>39</v>
      </c>
      <c r="E858" s="60" t="s">
        <v>41</v>
      </c>
      <c r="F858" s="60" t="s">
        <v>40</v>
      </c>
      <c r="G858" s="60" t="s">
        <v>41</v>
      </c>
      <c r="H858" s="60" t="s">
        <v>210</v>
      </c>
      <c r="I858">
        <f>--ISNUMBER(IFERROR(SEARCH(Anketa!$E$3,'SDF biotopi'!$A858,1),""))</f>
        <v>0</v>
      </c>
      <c r="J858" t="str">
        <f>IF(I858=1,COUNTIF($I$2:I858,1),"")</f>
        <v/>
      </c>
      <c r="K858" t="str">
        <f>IFERROR(INDEX($B$2:$B$2873,MATCH(ROWS($J$2:J858),$J$2:$J$2873,0)),"")</f>
        <v/>
      </c>
    </row>
    <row r="859" spans="1:11">
      <c r="A859" s="60" t="s">
        <v>268</v>
      </c>
      <c r="B859" s="60" t="s">
        <v>802</v>
      </c>
      <c r="C859" s="59">
        <v>1.21</v>
      </c>
      <c r="D859" s="60" t="s">
        <v>39</v>
      </c>
      <c r="E859" s="60" t="s">
        <v>818</v>
      </c>
      <c r="F859" s="60" t="s">
        <v>40</v>
      </c>
      <c r="G859" s="60" t="s">
        <v>818</v>
      </c>
      <c r="H859" s="60" t="s">
        <v>818</v>
      </c>
      <c r="I859">
        <f>--ISNUMBER(IFERROR(SEARCH(Anketa!$E$3,'SDF biotopi'!$A859,1),""))</f>
        <v>0</v>
      </c>
      <c r="J859" t="str">
        <f>IF(I859=1,COUNTIF($I$2:I859,1),"")</f>
        <v/>
      </c>
      <c r="K859" t="str">
        <f>IFERROR(INDEX($B$2:$B$2873,MATCH(ROWS($J$2:J859),$J$2:$J$2873,0)),"")</f>
        <v/>
      </c>
    </row>
    <row r="860" spans="1:11">
      <c r="A860" s="60" t="s">
        <v>270</v>
      </c>
      <c r="B860" s="60" t="s">
        <v>814</v>
      </c>
      <c r="C860" s="59">
        <v>245.9</v>
      </c>
      <c r="D860" s="60" t="s">
        <v>39</v>
      </c>
      <c r="E860" s="60" t="s">
        <v>210</v>
      </c>
      <c r="F860" s="60" t="s">
        <v>40</v>
      </c>
      <c r="G860" s="60" t="s">
        <v>210</v>
      </c>
      <c r="H860" s="60" t="s">
        <v>210</v>
      </c>
      <c r="I860">
        <f>--ISNUMBER(IFERROR(SEARCH(Anketa!$E$3,'SDF biotopi'!$A860,1),""))</f>
        <v>0</v>
      </c>
      <c r="J860" t="str">
        <f>IF(I860=1,COUNTIF($I$2:I860,1),"")</f>
        <v/>
      </c>
      <c r="K860" t="str">
        <f>IFERROR(INDEX($B$2:$B$2873,MATCH(ROWS($J$2:J860),$J$2:$J$2873,0)),"")</f>
        <v/>
      </c>
    </row>
    <row r="861" spans="1:11">
      <c r="A861" s="60" t="s">
        <v>270</v>
      </c>
      <c r="B861" s="60" t="s">
        <v>805</v>
      </c>
      <c r="C861" s="59">
        <v>6.98</v>
      </c>
      <c r="D861" s="60" t="s">
        <v>39</v>
      </c>
      <c r="E861" s="60" t="s">
        <v>40</v>
      </c>
      <c r="F861" s="60" t="s">
        <v>40</v>
      </c>
      <c r="G861" s="60" t="s">
        <v>41</v>
      </c>
      <c r="H861" s="60" t="s">
        <v>40</v>
      </c>
      <c r="I861">
        <f>--ISNUMBER(IFERROR(SEARCH(Anketa!$E$3,'SDF biotopi'!$A861,1),""))</f>
        <v>0</v>
      </c>
      <c r="J861" t="str">
        <f>IF(I861=1,COUNTIF($I$2:I861,1),"")</f>
        <v/>
      </c>
      <c r="K861" t="str">
        <f>IFERROR(INDEX($B$2:$B$2873,MATCH(ROWS($J$2:J861),$J$2:$J$2873,0)),"")</f>
        <v/>
      </c>
    </row>
    <row r="862" spans="1:11">
      <c r="A862" s="60" t="s">
        <v>270</v>
      </c>
      <c r="B862" s="60" t="s">
        <v>808</v>
      </c>
      <c r="C862" s="59">
        <v>36.83</v>
      </c>
      <c r="D862" s="60" t="s">
        <v>39</v>
      </c>
      <c r="E862" s="60" t="s">
        <v>41</v>
      </c>
      <c r="F862" s="60" t="s">
        <v>40</v>
      </c>
      <c r="G862" s="60" t="s">
        <v>210</v>
      </c>
      <c r="H862" s="60" t="s">
        <v>41</v>
      </c>
      <c r="I862">
        <f>--ISNUMBER(IFERROR(SEARCH(Anketa!$E$3,'SDF biotopi'!$A862,1),""))</f>
        <v>0</v>
      </c>
      <c r="J862" t="str">
        <f>IF(I862=1,COUNTIF($I$2:I862,1),"")</f>
        <v/>
      </c>
      <c r="K862" t="str">
        <f>IFERROR(INDEX($B$2:$B$2873,MATCH(ROWS($J$2:J862),$J$2:$J$2873,0)),"")</f>
        <v/>
      </c>
    </row>
    <row r="863" spans="1:11">
      <c r="A863" s="60" t="s">
        <v>270</v>
      </c>
      <c r="B863" s="60" t="s">
        <v>816</v>
      </c>
      <c r="C863" s="59">
        <v>3.33</v>
      </c>
      <c r="D863" s="60" t="s">
        <v>39</v>
      </c>
      <c r="E863" s="60" t="s">
        <v>818</v>
      </c>
      <c r="F863" s="60" t="s">
        <v>40</v>
      </c>
      <c r="G863" s="60" t="s">
        <v>818</v>
      </c>
      <c r="H863" s="60" t="s">
        <v>818</v>
      </c>
      <c r="I863">
        <f>--ISNUMBER(IFERROR(SEARCH(Anketa!$E$3,'SDF biotopi'!$A863,1),""))</f>
        <v>0</v>
      </c>
      <c r="J863" t="str">
        <f>IF(I863=1,COUNTIF($I$2:I863,1),"")</f>
        <v/>
      </c>
      <c r="K863" t="str">
        <f>IFERROR(INDEX($B$2:$B$2873,MATCH(ROWS($J$2:J863),$J$2:$J$2873,0)),"")</f>
        <v/>
      </c>
    </row>
    <row r="864" spans="1:11">
      <c r="A864" s="60" t="s">
        <v>270</v>
      </c>
      <c r="B864" s="60" t="s">
        <v>810</v>
      </c>
      <c r="C864" s="59">
        <v>0</v>
      </c>
      <c r="D864" s="60" t="s">
        <v>39</v>
      </c>
      <c r="E864" s="60" t="s">
        <v>818</v>
      </c>
      <c r="F864" s="60" t="s">
        <v>40</v>
      </c>
      <c r="G864" s="60" t="s">
        <v>818</v>
      </c>
      <c r="H864" s="60" t="s">
        <v>818</v>
      </c>
      <c r="I864">
        <f>--ISNUMBER(IFERROR(SEARCH(Anketa!$E$3,'SDF biotopi'!$A864,1),""))</f>
        <v>0</v>
      </c>
      <c r="J864" t="str">
        <f>IF(I864=1,COUNTIF($I$2:I864,1),"")</f>
        <v/>
      </c>
      <c r="K864" t="str">
        <f>IFERROR(INDEX($B$2:$B$2873,MATCH(ROWS($J$2:J864),$J$2:$J$2873,0)),"")</f>
        <v/>
      </c>
    </row>
    <row r="865" spans="1:11">
      <c r="A865" s="60" t="s">
        <v>270</v>
      </c>
      <c r="B865" s="60" t="s">
        <v>802</v>
      </c>
      <c r="C865" s="59">
        <v>13.75</v>
      </c>
      <c r="D865" s="60" t="s">
        <v>39</v>
      </c>
      <c r="E865" s="60" t="s">
        <v>40</v>
      </c>
      <c r="F865" s="60" t="s">
        <v>40</v>
      </c>
      <c r="G865" s="60" t="s">
        <v>41</v>
      </c>
      <c r="H865" s="60" t="s">
        <v>40</v>
      </c>
      <c r="I865">
        <f>--ISNUMBER(IFERROR(SEARCH(Anketa!$E$3,'SDF biotopi'!$A865,1),""))</f>
        <v>0</v>
      </c>
      <c r="J865" t="str">
        <f>IF(I865=1,COUNTIF($I$2:I865,1),"")</f>
        <v/>
      </c>
      <c r="K865" t="str">
        <f>IFERROR(INDEX($B$2:$B$2873,MATCH(ROWS($J$2:J865),$J$2:$J$2873,0)),"")</f>
        <v/>
      </c>
    </row>
    <row r="866" spans="1:11">
      <c r="A866" s="60" t="s">
        <v>270</v>
      </c>
      <c r="B866" s="60" t="s">
        <v>828</v>
      </c>
      <c r="C866" s="59">
        <v>0</v>
      </c>
      <c r="D866" s="60" t="s">
        <v>39</v>
      </c>
      <c r="E866" s="60" t="s">
        <v>40</v>
      </c>
      <c r="F866" s="60" t="s">
        <v>40</v>
      </c>
      <c r="G866" s="60" t="s">
        <v>41</v>
      </c>
      <c r="H866" s="60" t="s">
        <v>40</v>
      </c>
      <c r="I866">
        <f>--ISNUMBER(IFERROR(SEARCH(Anketa!$E$3,'SDF biotopi'!$A866,1),""))</f>
        <v>0</v>
      </c>
      <c r="J866" t="str">
        <f>IF(I866=1,COUNTIF($I$2:I866,1),"")</f>
        <v/>
      </c>
      <c r="K866" t="str">
        <f>IFERROR(INDEX($B$2:$B$2873,MATCH(ROWS($J$2:J866),$J$2:$J$2873,0)),"")</f>
        <v/>
      </c>
    </row>
    <row r="867" spans="1:11">
      <c r="A867" s="60" t="s">
        <v>272</v>
      </c>
      <c r="B867" s="60" t="s">
        <v>807</v>
      </c>
      <c r="C867" s="59">
        <v>0.44</v>
      </c>
      <c r="D867" s="60" t="s">
        <v>39</v>
      </c>
      <c r="E867" s="60" t="s">
        <v>41</v>
      </c>
      <c r="F867" s="60" t="s">
        <v>40</v>
      </c>
      <c r="G867" s="60" t="s">
        <v>41</v>
      </c>
      <c r="H867" s="60" t="s">
        <v>40</v>
      </c>
      <c r="I867">
        <f>--ISNUMBER(IFERROR(SEARCH(Anketa!$E$3,'SDF biotopi'!$A867,1),""))</f>
        <v>0</v>
      </c>
      <c r="J867" t="str">
        <f>IF(I867=1,COUNTIF($I$2:I867,1),"")</f>
        <v/>
      </c>
      <c r="K867" t="str">
        <f>IFERROR(INDEX($B$2:$B$2873,MATCH(ROWS($J$2:J867),$J$2:$J$2873,0)),"")</f>
        <v/>
      </c>
    </row>
    <row r="868" spans="1:11">
      <c r="A868" s="60" t="s">
        <v>272</v>
      </c>
      <c r="B868" s="60" t="s">
        <v>828</v>
      </c>
      <c r="C868" s="59">
        <v>0</v>
      </c>
      <c r="D868" s="60" t="s">
        <v>39</v>
      </c>
      <c r="E868" s="60" t="s">
        <v>41</v>
      </c>
      <c r="F868" s="60" t="s">
        <v>40</v>
      </c>
      <c r="G868" s="60" t="s">
        <v>210</v>
      </c>
      <c r="H868" s="60" t="s">
        <v>41</v>
      </c>
      <c r="I868">
        <f>--ISNUMBER(IFERROR(SEARCH(Anketa!$E$3,'SDF biotopi'!$A868,1),""))</f>
        <v>0</v>
      </c>
      <c r="J868" t="str">
        <f>IF(I868=1,COUNTIF($I$2:I868,1),"")</f>
        <v/>
      </c>
      <c r="K868" t="str">
        <f>IFERROR(INDEX($B$2:$B$2873,MATCH(ROWS($J$2:J868),$J$2:$J$2873,0)),"")</f>
        <v/>
      </c>
    </row>
    <row r="869" spans="1:11">
      <c r="A869" s="60" t="s">
        <v>272</v>
      </c>
      <c r="B869" s="60" t="s">
        <v>802</v>
      </c>
      <c r="C869" s="59">
        <v>18.66</v>
      </c>
      <c r="D869" s="60" t="s">
        <v>39</v>
      </c>
      <c r="E869" s="60" t="s">
        <v>40</v>
      </c>
      <c r="F869" s="60" t="s">
        <v>40</v>
      </c>
      <c r="G869" s="60" t="s">
        <v>210</v>
      </c>
      <c r="H869" s="60" t="s">
        <v>41</v>
      </c>
      <c r="I869">
        <f>--ISNUMBER(IFERROR(SEARCH(Anketa!$E$3,'SDF biotopi'!$A869,1),""))</f>
        <v>0</v>
      </c>
      <c r="J869" t="str">
        <f>IF(I869=1,COUNTIF($I$2:I869,1),"")</f>
        <v/>
      </c>
      <c r="K869" t="str">
        <f>IFERROR(INDEX($B$2:$B$2873,MATCH(ROWS($J$2:J869),$J$2:$J$2873,0)),"")</f>
        <v/>
      </c>
    </row>
    <row r="870" spans="1:11">
      <c r="A870" s="60" t="s">
        <v>272</v>
      </c>
      <c r="B870" s="60" t="s">
        <v>808</v>
      </c>
      <c r="C870" s="59">
        <v>17.420000000000002</v>
      </c>
      <c r="D870" s="60" t="s">
        <v>39</v>
      </c>
      <c r="E870" s="60" t="s">
        <v>41</v>
      </c>
      <c r="F870" s="60" t="s">
        <v>40</v>
      </c>
      <c r="G870" s="60" t="s">
        <v>210</v>
      </c>
      <c r="H870" s="60" t="s">
        <v>41</v>
      </c>
      <c r="I870">
        <f>--ISNUMBER(IFERROR(SEARCH(Anketa!$E$3,'SDF biotopi'!$A870,1),""))</f>
        <v>0</v>
      </c>
      <c r="J870" t="str">
        <f>IF(I870=1,COUNTIF($I$2:I870,1),"")</f>
        <v/>
      </c>
      <c r="K870" t="str">
        <f>IFERROR(INDEX($B$2:$B$2873,MATCH(ROWS($J$2:J870),$J$2:$J$2873,0)),"")</f>
        <v/>
      </c>
    </row>
    <row r="871" spans="1:11">
      <c r="A871" s="60" t="s">
        <v>272</v>
      </c>
      <c r="B871" s="60" t="s">
        <v>810</v>
      </c>
      <c r="C871" s="59">
        <v>0</v>
      </c>
      <c r="D871" s="60" t="s">
        <v>39</v>
      </c>
      <c r="E871" s="60" t="s">
        <v>41</v>
      </c>
      <c r="F871" s="60" t="s">
        <v>40</v>
      </c>
      <c r="G871" s="60" t="s">
        <v>41</v>
      </c>
      <c r="H871" s="60" t="s">
        <v>41</v>
      </c>
      <c r="I871">
        <f>--ISNUMBER(IFERROR(SEARCH(Anketa!$E$3,'SDF biotopi'!$A871,1),""))</f>
        <v>0</v>
      </c>
      <c r="J871" t="str">
        <f>IF(I871=1,COUNTIF($I$2:I871,1),"")</f>
        <v/>
      </c>
      <c r="K871" t="str">
        <f>IFERROR(INDEX($B$2:$B$2873,MATCH(ROWS($J$2:J871),$J$2:$J$2873,0)),"")</f>
        <v/>
      </c>
    </row>
    <row r="872" spans="1:11">
      <c r="A872" s="60" t="s">
        <v>272</v>
      </c>
      <c r="B872" s="60" t="s">
        <v>814</v>
      </c>
      <c r="C872" s="59">
        <v>24.55</v>
      </c>
      <c r="D872" s="60" t="s">
        <v>39</v>
      </c>
      <c r="E872" s="60" t="s">
        <v>210</v>
      </c>
      <c r="F872" s="60" t="s">
        <v>40</v>
      </c>
      <c r="G872" s="60" t="s">
        <v>210</v>
      </c>
      <c r="H872" s="60" t="s">
        <v>210</v>
      </c>
      <c r="I872">
        <f>--ISNUMBER(IFERROR(SEARCH(Anketa!$E$3,'SDF biotopi'!$A872,1),""))</f>
        <v>0</v>
      </c>
      <c r="J872" t="str">
        <f>IF(I872=1,COUNTIF($I$2:I872,1),"")</f>
        <v/>
      </c>
      <c r="K872" t="str">
        <f>IFERROR(INDEX($B$2:$B$2873,MATCH(ROWS($J$2:J872),$J$2:$J$2873,0)),"")</f>
        <v/>
      </c>
    </row>
    <row r="873" spans="1:11">
      <c r="A873" s="60" t="s">
        <v>274</v>
      </c>
      <c r="B873" s="60" t="s">
        <v>828</v>
      </c>
      <c r="C873" s="59">
        <v>0</v>
      </c>
      <c r="D873" s="60" t="s">
        <v>39</v>
      </c>
      <c r="E873" s="60" t="s">
        <v>210</v>
      </c>
      <c r="F873" s="60" t="s">
        <v>40</v>
      </c>
      <c r="G873" s="60" t="s">
        <v>210</v>
      </c>
      <c r="H873" s="60" t="s">
        <v>210</v>
      </c>
      <c r="I873">
        <f>--ISNUMBER(IFERROR(SEARCH(Anketa!$E$3,'SDF biotopi'!$A873,1),""))</f>
        <v>0</v>
      </c>
      <c r="J873" t="str">
        <f>IF(I873=1,COUNTIF($I$2:I873,1),"")</f>
        <v/>
      </c>
      <c r="K873" t="str">
        <f>IFERROR(INDEX($B$2:$B$2873,MATCH(ROWS($J$2:J873),$J$2:$J$2873,0)),"")</f>
        <v/>
      </c>
    </row>
    <row r="874" spans="1:11">
      <c r="A874" s="60" t="s">
        <v>274</v>
      </c>
      <c r="B874" s="60" t="s">
        <v>804</v>
      </c>
      <c r="C874" s="59">
        <v>77.510000000000005</v>
      </c>
      <c r="D874" s="60" t="s">
        <v>39</v>
      </c>
      <c r="E874" s="60" t="s">
        <v>41</v>
      </c>
      <c r="F874" s="60" t="s">
        <v>41</v>
      </c>
      <c r="G874" s="60" t="s">
        <v>210</v>
      </c>
      <c r="H874" s="60" t="s">
        <v>41</v>
      </c>
      <c r="I874">
        <f>--ISNUMBER(IFERROR(SEARCH(Anketa!$E$3,'SDF biotopi'!$A874,1),""))</f>
        <v>0</v>
      </c>
      <c r="J874" t="str">
        <f>IF(I874=1,COUNTIF($I$2:I874,1),"")</f>
        <v/>
      </c>
      <c r="K874" t="str">
        <f>IFERROR(INDEX($B$2:$B$2873,MATCH(ROWS($J$2:J874),$J$2:$J$2873,0)),"")</f>
        <v/>
      </c>
    </row>
    <row r="875" spans="1:11">
      <c r="A875" s="60" t="s">
        <v>274</v>
      </c>
      <c r="B875" s="60" t="s">
        <v>805</v>
      </c>
      <c r="C875" s="59">
        <v>0</v>
      </c>
      <c r="D875" s="60" t="s">
        <v>39</v>
      </c>
      <c r="E875" s="60" t="s">
        <v>210</v>
      </c>
      <c r="F875" s="60" t="s">
        <v>40</v>
      </c>
      <c r="G875" s="60" t="s">
        <v>210</v>
      </c>
      <c r="H875" s="60" t="s">
        <v>210</v>
      </c>
      <c r="I875">
        <f>--ISNUMBER(IFERROR(SEARCH(Anketa!$E$3,'SDF biotopi'!$A875,1),""))</f>
        <v>0</v>
      </c>
      <c r="J875" t="str">
        <f>IF(I875=1,COUNTIF($I$2:I875,1),"")</f>
        <v/>
      </c>
      <c r="K875" t="str">
        <f>IFERROR(INDEX($B$2:$B$2873,MATCH(ROWS($J$2:J875),$J$2:$J$2873,0)),"")</f>
        <v/>
      </c>
    </row>
    <row r="876" spans="1:11">
      <c r="A876" s="60" t="s">
        <v>274</v>
      </c>
      <c r="B876" s="60" t="s">
        <v>816</v>
      </c>
      <c r="C876" s="59">
        <v>9.35</v>
      </c>
      <c r="D876" s="60" t="s">
        <v>39</v>
      </c>
      <c r="E876" s="60" t="s">
        <v>818</v>
      </c>
      <c r="F876" s="60" t="s">
        <v>40</v>
      </c>
      <c r="G876" s="60" t="s">
        <v>818</v>
      </c>
      <c r="H876" s="60" t="s">
        <v>818</v>
      </c>
      <c r="I876">
        <f>--ISNUMBER(IFERROR(SEARCH(Anketa!$E$3,'SDF biotopi'!$A876,1),""))</f>
        <v>0</v>
      </c>
      <c r="J876" t="str">
        <f>IF(I876=1,COUNTIF($I$2:I876,1),"")</f>
        <v/>
      </c>
      <c r="K876" t="str">
        <f>IFERROR(INDEX($B$2:$B$2873,MATCH(ROWS($J$2:J876),$J$2:$J$2873,0)),"")</f>
        <v/>
      </c>
    </row>
    <row r="877" spans="1:11">
      <c r="A877" s="60" t="s">
        <v>274</v>
      </c>
      <c r="B877" s="60" t="s">
        <v>802</v>
      </c>
      <c r="C877" s="59">
        <v>88.86</v>
      </c>
      <c r="D877" s="60" t="s">
        <v>39</v>
      </c>
      <c r="E877" s="60" t="s">
        <v>41</v>
      </c>
      <c r="F877" s="60" t="s">
        <v>40</v>
      </c>
      <c r="G877" s="60" t="s">
        <v>210</v>
      </c>
      <c r="H877" s="60" t="s">
        <v>41</v>
      </c>
      <c r="I877">
        <f>--ISNUMBER(IFERROR(SEARCH(Anketa!$E$3,'SDF biotopi'!$A877,1),""))</f>
        <v>0</v>
      </c>
      <c r="J877" t="str">
        <f>IF(I877=1,COUNTIF($I$2:I877,1),"")</f>
        <v/>
      </c>
      <c r="K877" t="str">
        <f>IFERROR(INDEX($B$2:$B$2873,MATCH(ROWS($J$2:J877),$J$2:$J$2873,0)),"")</f>
        <v/>
      </c>
    </row>
    <row r="878" spans="1:11">
      <c r="A878" s="60" t="s">
        <v>274</v>
      </c>
      <c r="B878" s="60" t="s">
        <v>814</v>
      </c>
      <c r="C878" s="59">
        <v>1957.78</v>
      </c>
      <c r="D878" s="60" t="s">
        <v>39</v>
      </c>
      <c r="E878" s="60" t="s">
        <v>210</v>
      </c>
      <c r="F878" s="60" t="s">
        <v>40</v>
      </c>
      <c r="G878" s="60" t="s">
        <v>210</v>
      </c>
      <c r="H878" s="60" t="s">
        <v>210</v>
      </c>
      <c r="I878">
        <f>--ISNUMBER(IFERROR(SEARCH(Anketa!$E$3,'SDF biotopi'!$A878,1),""))</f>
        <v>0</v>
      </c>
      <c r="J878" t="str">
        <f>IF(I878=1,COUNTIF($I$2:I878,1),"")</f>
        <v/>
      </c>
      <c r="K878" t="str">
        <f>IFERROR(INDEX($B$2:$B$2873,MATCH(ROWS($J$2:J878),$J$2:$J$2873,0)),"")</f>
        <v/>
      </c>
    </row>
    <row r="879" spans="1:11">
      <c r="A879" s="60" t="s">
        <v>274</v>
      </c>
      <c r="B879" s="60" t="s">
        <v>808</v>
      </c>
      <c r="C879" s="59">
        <v>536.05999999999995</v>
      </c>
      <c r="D879" s="60" t="s">
        <v>39</v>
      </c>
      <c r="E879" s="60" t="s">
        <v>210</v>
      </c>
      <c r="F879" s="60" t="s">
        <v>40</v>
      </c>
      <c r="G879" s="60" t="s">
        <v>210</v>
      </c>
      <c r="H879" s="60" t="s">
        <v>210</v>
      </c>
      <c r="I879">
        <f>--ISNUMBER(IFERROR(SEARCH(Anketa!$E$3,'SDF biotopi'!$A879,1),""))</f>
        <v>0</v>
      </c>
      <c r="J879" t="str">
        <f>IF(I879=1,COUNTIF($I$2:I879,1),"")</f>
        <v/>
      </c>
      <c r="K879" t="str">
        <f>IFERROR(INDEX($B$2:$B$2873,MATCH(ROWS($J$2:J879),$J$2:$J$2873,0)),"")</f>
        <v/>
      </c>
    </row>
    <row r="880" spans="1:11">
      <c r="A880" s="60" t="s">
        <v>274</v>
      </c>
      <c r="B880" s="60" t="s">
        <v>807</v>
      </c>
      <c r="C880" s="59">
        <v>5.48</v>
      </c>
      <c r="D880" s="60" t="s">
        <v>39</v>
      </c>
      <c r="E880" s="60" t="s">
        <v>818</v>
      </c>
      <c r="F880" s="60" t="s">
        <v>40</v>
      </c>
      <c r="G880" s="60" t="s">
        <v>818</v>
      </c>
      <c r="H880" s="60" t="s">
        <v>818</v>
      </c>
      <c r="I880">
        <f>--ISNUMBER(IFERROR(SEARCH(Anketa!$E$3,'SDF biotopi'!$A880,1),""))</f>
        <v>0</v>
      </c>
      <c r="J880" t="str">
        <f>IF(I880=1,COUNTIF($I$2:I880,1),"")</f>
        <v/>
      </c>
      <c r="K880" t="str">
        <f>IFERROR(INDEX($B$2:$B$2873,MATCH(ROWS($J$2:J880),$J$2:$J$2873,0)),"")</f>
        <v/>
      </c>
    </row>
    <row r="881" spans="1:11">
      <c r="A881" s="60" t="s">
        <v>274</v>
      </c>
      <c r="B881" s="60" t="s">
        <v>810</v>
      </c>
      <c r="C881" s="59">
        <v>24.22</v>
      </c>
      <c r="D881" s="60" t="s">
        <v>39</v>
      </c>
      <c r="E881" s="60" t="s">
        <v>210</v>
      </c>
      <c r="F881" s="60" t="s">
        <v>40</v>
      </c>
      <c r="G881" s="60" t="s">
        <v>210</v>
      </c>
      <c r="H881" s="60" t="s">
        <v>210</v>
      </c>
      <c r="I881">
        <f>--ISNUMBER(IFERROR(SEARCH(Anketa!$E$3,'SDF biotopi'!$A881,1),""))</f>
        <v>0</v>
      </c>
      <c r="J881" t="str">
        <f>IF(I881=1,COUNTIF($I$2:I881,1),"")</f>
        <v/>
      </c>
      <c r="K881" t="str">
        <f>IFERROR(INDEX($B$2:$B$2873,MATCH(ROWS($J$2:J881),$J$2:$J$2873,0)),"")</f>
        <v/>
      </c>
    </row>
    <row r="882" spans="1:11">
      <c r="A882" s="60" t="s">
        <v>276</v>
      </c>
      <c r="B882" s="60" t="s">
        <v>808</v>
      </c>
      <c r="C882" s="59">
        <v>2.2799999999999998</v>
      </c>
      <c r="D882" s="60" t="s">
        <v>39</v>
      </c>
      <c r="E882" s="60" t="s">
        <v>210</v>
      </c>
      <c r="F882" s="60" t="s">
        <v>40</v>
      </c>
      <c r="G882" s="60" t="s">
        <v>210</v>
      </c>
      <c r="H882" s="60" t="s">
        <v>41</v>
      </c>
      <c r="I882">
        <f>--ISNUMBER(IFERROR(SEARCH(Anketa!$E$3,'SDF biotopi'!$A882,1),""))</f>
        <v>0</v>
      </c>
      <c r="J882" t="str">
        <f>IF(I882=1,COUNTIF($I$2:I882,1),"")</f>
        <v/>
      </c>
      <c r="K882" t="str">
        <f>IFERROR(INDEX($B$2:$B$2873,MATCH(ROWS($J$2:J882),$J$2:$J$2873,0)),"")</f>
        <v/>
      </c>
    </row>
    <row r="883" spans="1:11">
      <c r="A883" s="60" t="s">
        <v>276</v>
      </c>
      <c r="B883" s="60" t="s">
        <v>802</v>
      </c>
      <c r="C883" s="59">
        <v>8.48</v>
      </c>
      <c r="D883" s="60" t="s">
        <v>39</v>
      </c>
      <c r="E883" s="60" t="s">
        <v>818</v>
      </c>
      <c r="F883" s="60" t="s">
        <v>40</v>
      </c>
      <c r="G883" s="60" t="s">
        <v>818</v>
      </c>
      <c r="H883" s="60" t="s">
        <v>818</v>
      </c>
      <c r="I883">
        <f>--ISNUMBER(IFERROR(SEARCH(Anketa!$E$3,'SDF biotopi'!$A883,1),""))</f>
        <v>0</v>
      </c>
      <c r="J883" t="str">
        <f>IF(I883=1,COUNTIF($I$2:I883,1),"")</f>
        <v/>
      </c>
      <c r="K883" t="str">
        <f>IFERROR(INDEX($B$2:$B$2873,MATCH(ROWS($J$2:J883),$J$2:$J$2873,0)),"")</f>
        <v/>
      </c>
    </row>
    <row r="884" spans="1:11">
      <c r="A884" s="60" t="s">
        <v>276</v>
      </c>
      <c r="B884" s="60" t="s">
        <v>807</v>
      </c>
      <c r="C884" s="59">
        <v>2.13</v>
      </c>
      <c r="D884" s="60" t="s">
        <v>39</v>
      </c>
      <c r="E884" s="60" t="s">
        <v>818</v>
      </c>
      <c r="F884" s="60" t="s">
        <v>40</v>
      </c>
      <c r="G884" s="60" t="s">
        <v>818</v>
      </c>
      <c r="H884" s="60" t="s">
        <v>818</v>
      </c>
      <c r="I884">
        <f>--ISNUMBER(IFERROR(SEARCH(Anketa!$E$3,'SDF biotopi'!$A884,1),""))</f>
        <v>0</v>
      </c>
      <c r="J884" t="str">
        <f>IF(I884=1,COUNTIF($I$2:I884,1),"")</f>
        <v/>
      </c>
      <c r="K884" t="str">
        <f>IFERROR(INDEX($B$2:$B$2873,MATCH(ROWS($J$2:J884),$J$2:$J$2873,0)),"")</f>
        <v/>
      </c>
    </row>
    <row r="885" spans="1:11">
      <c r="A885" s="60" t="s">
        <v>276</v>
      </c>
      <c r="B885" s="60" t="s">
        <v>823</v>
      </c>
      <c r="C885" s="59">
        <v>10.55</v>
      </c>
      <c r="D885" s="60" t="s">
        <v>39</v>
      </c>
      <c r="E885" s="60" t="s">
        <v>40</v>
      </c>
      <c r="F885" s="60" t="s">
        <v>40</v>
      </c>
      <c r="G885" s="60" t="s">
        <v>41</v>
      </c>
      <c r="H885" s="60" t="s">
        <v>40</v>
      </c>
      <c r="I885">
        <f>--ISNUMBER(IFERROR(SEARCH(Anketa!$E$3,'SDF biotopi'!$A885,1),""))</f>
        <v>0</v>
      </c>
      <c r="J885" t="str">
        <f>IF(I885=1,COUNTIF($I$2:I885,1),"")</f>
        <v/>
      </c>
      <c r="K885" t="str">
        <f>IFERROR(INDEX($B$2:$B$2873,MATCH(ROWS($J$2:J885),$J$2:$J$2873,0)),"")</f>
        <v/>
      </c>
    </row>
    <row r="886" spans="1:11">
      <c r="A886" s="60" t="s">
        <v>278</v>
      </c>
      <c r="B886" s="60" t="s">
        <v>828</v>
      </c>
      <c r="C886" s="59">
        <v>0</v>
      </c>
      <c r="D886" s="60" t="s">
        <v>67</v>
      </c>
      <c r="E886" s="60" t="s">
        <v>50</v>
      </c>
      <c r="F886" s="60" t="s">
        <v>824</v>
      </c>
      <c r="G886" s="60" t="s">
        <v>824</v>
      </c>
      <c r="H886" s="60" t="s">
        <v>824</v>
      </c>
      <c r="I886">
        <f>--ISNUMBER(IFERROR(SEARCH(Anketa!$E$3,'SDF biotopi'!$A886,1),""))</f>
        <v>0</v>
      </c>
      <c r="J886" t="str">
        <f>IF(I886=1,COUNTIF($I$2:I886,1),"")</f>
        <v/>
      </c>
      <c r="K886" t="str">
        <f>IFERROR(INDEX($B$2:$B$2873,MATCH(ROWS($J$2:J886),$J$2:$J$2873,0)),"")</f>
        <v/>
      </c>
    </row>
    <row r="887" spans="1:11">
      <c r="A887" s="60" t="s">
        <v>278</v>
      </c>
      <c r="B887" s="60" t="s">
        <v>802</v>
      </c>
      <c r="C887" s="59">
        <v>17.71</v>
      </c>
      <c r="D887" s="60" t="s">
        <v>39</v>
      </c>
      <c r="E887" s="60" t="s">
        <v>818</v>
      </c>
      <c r="F887" s="60" t="s">
        <v>40</v>
      </c>
      <c r="G887" s="60" t="s">
        <v>818</v>
      </c>
      <c r="H887" s="60" t="s">
        <v>818</v>
      </c>
      <c r="I887">
        <f>--ISNUMBER(IFERROR(SEARCH(Anketa!$E$3,'SDF biotopi'!$A887,1),""))</f>
        <v>0</v>
      </c>
      <c r="J887" t="str">
        <f>IF(I887=1,COUNTIF($I$2:I887,1),"")</f>
        <v/>
      </c>
      <c r="K887" t="str">
        <f>IFERROR(INDEX($B$2:$B$2873,MATCH(ROWS($J$2:J887),$J$2:$J$2873,0)),"")</f>
        <v/>
      </c>
    </row>
    <row r="888" spans="1:11">
      <c r="A888" s="60" t="s">
        <v>278</v>
      </c>
      <c r="B888" s="60" t="s">
        <v>814</v>
      </c>
      <c r="C888" s="59">
        <v>37.590000000000003</v>
      </c>
      <c r="D888" s="60" t="s">
        <v>39</v>
      </c>
      <c r="E888" s="60" t="s">
        <v>41</v>
      </c>
      <c r="F888" s="60" t="s">
        <v>40</v>
      </c>
      <c r="G888" s="60" t="s">
        <v>41</v>
      </c>
      <c r="H888" s="60" t="s">
        <v>41</v>
      </c>
      <c r="I888">
        <f>--ISNUMBER(IFERROR(SEARCH(Anketa!$E$3,'SDF biotopi'!$A888,1),""))</f>
        <v>0</v>
      </c>
      <c r="J888" t="str">
        <f>IF(I888=1,COUNTIF($I$2:I888,1),"")</f>
        <v/>
      </c>
      <c r="K888" t="str">
        <f>IFERROR(INDEX($B$2:$B$2873,MATCH(ROWS($J$2:J888),$J$2:$J$2873,0)),"")</f>
        <v/>
      </c>
    </row>
    <row r="889" spans="1:11">
      <c r="A889" s="60" t="s">
        <v>278</v>
      </c>
      <c r="B889" s="60" t="s">
        <v>816</v>
      </c>
      <c r="C889" s="59">
        <v>0.47</v>
      </c>
      <c r="D889" s="60" t="s">
        <v>39</v>
      </c>
      <c r="E889" s="60" t="s">
        <v>818</v>
      </c>
      <c r="F889" s="60" t="s">
        <v>40</v>
      </c>
      <c r="G889" s="60" t="s">
        <v>818</v>
      </c>
      <c r="H889" s="60" t="s">
        <v>818</v>
      </c>
      <c r="I889">
        <f>--ISNUMBER(IFERROR(SEARCH(Anketa!$E$3,'SDF biotopi'!$A889,1),""))</f>
        <v>0</v>
      </c>
      <c r="J889" t="str">
        <f>IF(I889=1,COUNTIF($I$2:I889,1),"")</f>
        <v/>
      </c>
      <c r="K889" t="str">
        <f>IFERROR(INDEX($B$2:$B$2873,MATCH(ROWS($J$2:J889),$J$2:$J$2873,0)),"")</f>
        <v/>
      </c>
    </row>
    <row r="890" spans="1:11">
      <c r="A890" s="60" t="s">
        <v>278</v>
      </c>
      <c r="B890" s="60" t="s">
        <v>808</v>
      </c>
      <c r="C890" s="59">
        <v>23.19</v>
      </c>
      <c r="D890" s="60" t="s">
        <v>39</v>
      </c>
      <c r="E890" s="60" t="s">
        <v>210</v>
      </c>
      <c r="F890" s="60" t="s">
        <v>40</v>
      </c>
      <c r="G890" s="60" t="s">
        <v>41</v>
      </c>
      <c r="H890" s="60" t="s">
        <v>41</v>
      </c>
      <c r="I890">
        <f>--ISNUMBER(IFERROR(SEARCH(Anketa!$E$3,'SDF biotopi'!$A890,1),""))</f>
        <v>0</v>
      </c>
      <c r="J890" t="str">
        <f>IF(I890=1,COUNTIF($I$2:I890,1),"")</f>
        <v/>
      </c>
      <c r="K890" t="str">
        <f>IFERROR(INDEX($B$2:$B$2873,MATCH(ROWS($J$2:J890),$J$2:$J$2873,0)),"")</f>
        <v/>
      </c>
    </row>
    <row r="891" spans="1:11">
      <c r="A891" s="60" t="s">
        <v>278</v>
      </c>
      <c r="B891" s="60" t="s">
        <v>810</v>
      </c>
      <c r="C891" s="59">
        <v>8.4700000000000006</v>
      </c>
      <c r="D891" s="60" t="s">
        <v>39</v>
      </c>
      <c r="E891" s="60" t="s">
        <v>41</v>
      </c>
      <c r="F891" s="60" t="s">
        <v>40</v>
      </c>
      <c r="G891" s="60" t="s">
        <v>41</v>
      </c>
      <c r="H891" s="60" t="s">
        <v>210</v>
      </c>
      <c r="I891">
        <f>--ISNUMBER(IFERROR(SEARCH(Anketa!$E$3,'SDF biotopi'!$A891,1),""))</f>
        <v>0</v>
      </c>
      <c r="J891" t="str">
        <f>IF(I891=1,COUNTIF($I$2:I891,1),"")</f>
        <v/>
      </c>
      <c r="K891" t="str">
        <f>IFERROR(INDEX($B$2:$B$2873,MATCH(ROWS($J$2:J891),$J$2:$J$2873,0)),"")</f>
        <v/>
      </c>
    </row>
    <row r="892" spans="1:11">
      <c r="A892" s="60" t="s">
        <v>280</v>
      </c>
      <c r="B892" s="60" t="s">
        <v>811</v>
      </c>
      <c r="C892" s="59">
        <v>7.77</v>
      </c>
      <c r="D892" s="60" t="s">
        <v>39</v>
      </c>
      <c r="E892" s="60" t="s">
        <v>818</v>
      </c>
      <c r="F892" s="60" t="s">
        <v>40</v>
      </c>
      <c r="G892" s="60" t="s">
        <v>818</v>
      </c>
      <c r="H892" s="60" t="s">
        <v>818</v>
      </c>
      <c r="I892">
        <f>--ISNUMBER(IFERROR(SEARCH(Anketa!$E$3,'SDF biotopi'!$A892,1),""))</f>
        <v>0</v>
      </c>
      <c r="J892" t="str">
        <f>IF(I892=1,COUNTIF($I$2:I892,1),"")</f>
        <v/>
      </c>
      <c r="K892" t="str">
        <f>IFERROR(INDEX($B$2:$B$2873,MATCH(ROWS($J$2:J892),$J$2:$J$2873,0)),"")</f>
        <v/>
      </c>
    </row>
    <row r="893" spans="1:11">
      <c r="A893" s="60" t="s">
        <v>280</v>
      </c>
      <c r="B893" s="60" t="s">
        <v>802</v>
      </c>
      <c r="C893" s="59">
        <v>162.18</v>
      </c>
      <c r="D893" s="60" t="s">
        <v>39</v>
      </c>
      <c r="E893" s="60" t="s">
        <v>41</v>
      </c>
      <c r="F893" s="60" t="s">
        <v>40</v>
      </c>
      <c r="G893" s="60" t="s">
        <v>210</v>
      </c>
      <c r="H893" s="60" t="s">
        <v>41</v>
      </c>
      <c r="I893">
        <f>--ISNUMBER(IFERROR(SEARCH(Anketa!$E$3,'SDF biotopi'!$A893,1),""))</f>
        <v>0</v>
      </c>
      <c r="J893" t="str">
        <f>IF(I893=1,COUNTIF($I$2:I893,1),"")</f>
        <v/>
      </c>
      <c r="K893" t="str">
        <f>IFERROR(INDEX($B$2:$B$2873,MATCH(ROWS($J$2:J893),$J$2:$J$2873,0)),"")</f>
        <v/>
      </c>
    </row>
    <row r="894" spans="1:11">
      <c r="A894" s="60" t="s">
        <v>280</v>
      </c>
      <c r="B894" s="60" t="s">
        <v>807</v>
      </c>
      <c r="C894" s="59">
        <v>3.24</v>
      </c>
      <c r="D894" s="60" t="s">
        <v>39</v>
      </c>
      <c r="E894" s="60" t="s">
        <v>818</v>
      </c>
      <c r="F894" s="60" t="s">
        <v>40</v>
      </c>
      <c r="G894" s="60" t="s">
        <v>818</v>
      </c>
      <c r="H894" s="60" t="s">
        <v>818</v>
      </c>
      <c r="I894">
        <f>--ISNUMBER(IFERROR(SEARCH(Anketa!$E$3,'SDF biotopi'!$A894,1),""))</f>
        <v>0</v>
      </c>
      <c r="J894" t="str">
        <f>IF(I894=1,COUNTIF($I$2:I894,1),"")</f>
        <v/>
      </c>
      <c r="K894" t="str">
        <f>IFERROR(INDEX($B$2:$B$2873,MATCH(ROWS($J$2:J894),$J$2:$J$2873,0)),"")</f>
        <v/>
      </c>
    </row>
    <row r="895" spans="1:11">
      <c r="A895" s="60" t="s">
        <v>280</v>
      </c>
      <c r="B895" s="60" t="s">
        <v>808</v>
      </c>
      <c r="C895" s="59">
        <v>472.6</v>
      </c>
      <c r="D895" s="60" t="s">
        <v>39</v>
      </c>
      <c r="E895" s="60" t="s">
        <v>210</v>
      </c>
      <c r="F895" s="60" t="s">
        <v>40</v>
      </c>
      <c r="G895" s="60" t="s">
        <v>210</v>
      </c>
      <c r="H895" s="60" t="s">
        <v>210</v>
      </c>
      <c r="I895">
        <f>--ISNUMBER(IFERROR(SEARCH(Anketa!$E$3,'SDF biotopi'!$A895,1),""))</f>
        <v>0</v>
      </c>
      <c r="J895" t="str">
        <f>IF(I895=1,COUNTIF($I$2:I895,1),"")</f>
        <v/>
      </c>
      <c r="K895" t="str">
        <f>IFERROR(INDEX($B$2:$B$2873,MATCH(ROWS($J$2:J895),$J$2:$J$2873,0)),"")</f>
        <v/>
      </c>
    </row>
    <row r="896" spans="1:11">
      <c r="A896" s="60" t="s">
        <v>280</v>
      </c>
      <c r="B896" s="60" t="s">
        <v>814</v>
      </c>
      <c r="C896" s="59">
        <v>1734.64</v>
      </c>
      <c r="D896" s="60" t="s">
        <v>39</v>
      </c>
      <c r="E896" s="60" t="s">
        <v>41</v>
      </c>
      <c r="F896" s="60" t="s">
        <v>40</v>
      </c>
      <c r="G896" s="60" t="s">
        <v>41</v>
      </c>
      <c r="H896" s="60" t="s">
        <v>41</v>
      </c>
      <c r="I896">
        <f>--ISNUMBER(IFERROR(SEARCH(Anketa!$E$3,'SDF biotopi'!$A896,1),""))</f>
        <v>0</v>
      </c>
      <c r="J896" t="str">
        <f>IF(I896=1,COUNTIF($I$2:I896,1),"")</f>
        <v/>
      </c>
      <c r="K896" t="str">
        <f>IFERROR(INDEX($B$2:$B$2873,MATCH(ROWS($J$2:J896),$J$2:$J$2873,0)),"")</f>
        <v/>
      </c>
    </row>
    <row r="897" spans="1:11">
      <c r="A897" s="60" t="s">
        <v>280</v>
      </c>
      <c r="B897" s="60" t="s">
        <v>816</v>
      </c>
      <c r="C897" s="59">
        <v>9.48</v>
      </c>
      <c r="D897" s="60" t="s">
        <v>39</v>
      </c>
      <c r="E897" s="60" t="s">
        <v>818</v>
      </c>
      <c r="F897" s="60" t="s">
        <v>40</v>
      </c>
      <c r="G897" s="60" t="s">
        <v>818</v>
      </c>
      <c r="H897" s="60" t="s">
        <v>818</v>
      </c>
      <c r="I897">
        <f>--ISNUMBER(IFERROR(SEARCH(Anketa!$E$3,'SDF biotopi'!$A897,1),""))</f>
        <v>0</v>
      </c>
      <c r="J897" t="str">
        <f>IF(I897=1,COUNTIF($I$2:I897,1),"")</f>
        <v/>
      </c>
      <c r="K897" t="str">
        <f>IFERROR(INDEX($B$2:$B$2873,MATCH(ROWS($J$2:J897),$J$2:$J$2873,0)),"")</f>
        <v/>
      </c>
    </row>
    <row r="898" spans="1:11">
      <c r="A898" s="60" t="s">
        <v>280</v>
      </c>
      <c r="B898" s="60" t="s">
        <v>828</v>
      </c>
      <c r="C898" s="59">
        <v>0</v>
      </c>
      <c r="D898" s="60" t="s">
        <v>67</v>
      </c>
      <c r="E898" s="60" t="s">
        <v>50</v>
      </c>
      <c r="F898" s="60" t="s">
        <v>824</v>
      </c>
      <c r="G898" s="60" t="s">
        <v>824</v>
      </c>
      <c r="H898" s="60" t="s">
        <v>824</v>
      </c>
      <c r="I898">
        <f>--ISNUMBER(IFERROR(SEARCH(Anketa!$E$3,'SDF biotopi'!$A898,1),""))</f>
        <v>0</v>
      </c>
      <c r="J898" t="str">
        <f>IF(I898=1,COUNTIF($I$2:I898,1),"")</f>
        <v/>
      </c>
      <c r="K898" t="str">
        <f>IFERROR(INDEX($B$2:$B$2873,MATCH(ROWS($J$2:J898),$J$2:$J$2873,0)),"")</f>
        <v/>
      </c>
    </row>
    <row r="899" spans="1:11">
      <c r="A899" s="60" t="s">
        <v>280</v>
      </c>
      <c r="B899" s="60" t="s">
        <v>805</v>
      </c>
      <c r="C899" s="59">
        <v>38.06</v>
      </c>
      <c r="D899" s="60" t="s">
        <v>39</v>
      </c>
      <c r="E899" s="60" t="s">
        <v>210</v>
      </c>
      <c r="F899" s="60" t="s">
        <v>40</v>
      </c>
      <c r="G899" s="60" t="s">
        <v>41</v>
      </c>
      <c r="H899" s="60" t="s">
        <v>210</v>
      </c>
      <c r="I899">
        <f>--ISNUMBER(IFERROR(SEARCH(Anketa!$E$3,'SDF biotopi'!$A899,1),""))</f>
        <v>0</v>
      </c>
      <c r="J899" t="str">
        <f>IF(I899=1,COUNTIF($I$2:I899,1),"")</f>
        <v/>
      </c>
      <c r="K899" t="str">
        <f>IFERROR(INDEX($B$2:$B$2873,MATCH(ROWS($J$2:J899),$J$2:$J$2873,0)),"")</f>
        <v/>
      </c>
    </row>
    <row r="900" spans="1:11">
      <c r="A900" s="60" t="s">
        <v>280</v>
      </c>
      <c r="B900" s="60" t="s">
        <v>810</v>
      </c>
      <c r="C900" s="59">
        <v>0</v>
      </c>
      <c r="D900" s="60" t="s">
        <v>39</v>
      </c>
      <c r="E900" s="60" t="s">
        <v>210</v>
      </c>
      <c r="F900" s="60" t="s">
        <v>40</v>
      </c>
      <c r="G900" s="60" t="s">
        <v>210</v>
      </c>
      <c r="H900" s="60" t="s">
        <v>210</v>
      </c>
      <c r="I900">
        <f>--ISNUMBER(IFERROR(SEARCH(Anketa!$E$3,'SDF biotopi'!$A900,1),""))</f>
        <v>0</v>
      </c>
      <c r="J900" t="str">
        <f>IF(I900=1,COUNTIF($I$2:I900,1),"")</f>
        <v/>
      </c>
      <c r="K900" t="str">
        <f>IFERROR(INDEX($B$2:$B$2873,MATCH(ROWS($J$2:J900),$J$2:$J$2873,0)),"")</f>
        <v/>
      </c>
    </row>
    <row r="901" spans="1:11">
      <c r="A901" s="60" t="s">
        <v>282</v>
      </c>
      <c r="B901" s="60" t="s">
        <v>823</v>
      </c>
      <c r="C901" s="59">
        <v>8.1199999999999992</v>
      </c>
      <c r="D901" s="60" t="s">
        <v>39</v>
      </c>
      <c r="E901" s="60" t="s">
        <v>41</v>
      </c>
      <c r="F901" s="60" t="s">
        <v>40</v>
      </c>
      <c r="G901" s="60" t="s">
        <v>818</v>
      </c>
      <c r="H901" s="60" t="s">
        <v>818</v>
      </c>
      <c r="I901">
        <f>--ISNUMBER(IFERROR(SEARCH(Anketa!$E$3,'SDF biotopi'!$A901,1),""))</f>
        <v>0</v>
      </c>
      <c r="J901" t="str">
        <f>IF(I901=1,COUNTIF($I$2:I901,1),"")</f>
        <v/>
      </c>
      <c r="K901" t="str">
        <f>IFERROR(INDEX($B$2:$B$2873,MATCH(ROWS($J$2:J901),$J$2:$J$2873,0)),"")</f>
        <v/>
      </c>
    </row>
    <row r="902" spans="1:11">
      <c r="A902" s="60" t="s">
        <v>282</v>
      </c>
      <c r="B902" s="60" t="s">
        <v>810</v>
      </c>
      <c r="C902" s="59">
        <v>58.46</v>
      </c>
      <c r="D902" s="60" t="s">
        <v>39</v>
      </c>
      <c r="E902" s="60" t="s">
        <v>41</v>
      </c>
      <c r="F902" s="60" t="s">
        <v>40</v>
      </c>
      <c r="G902" s="60" t="s">
        <v>41</v>
      </c>
      <c r="H902" s="60" t="s">
        <v>41</v>
      </c>
      <c r="I902">
        <f>--ISNUMBER(IFERROR(SEARCH(Anketa!$E$3,'SDF biotopi'!$A902,1),""))</f>
        <v>0</v>
      </c>
      <c r="J902" t="str">
        <f>IF(I902=1,COUNTIF($I$2:I902,1),"")</f>
        <v/>
      </c>
      <c r="K902" t="str">
        <f>IFERROR(INDEX($B$2:$B$2873,MATCH(ROWS($J$2:J902),$J$2:$J$2873,0)),"")</f>
        <v/>
      </c>
    </row>
    <row r="903" spans="1:11">
      <c r="A903" s="60" t="s">
        <v>282</v>
      </c>
      <c r="B903" s="60" t="s">
        <v>804</v>
      </c>
      <c r="C903" s="59">
        <v>0</v>
      </c>
      <c r="D903" s="60" t="s">
        <v>39</v>
      </c>
      <c r="E903" s="60" t="s">
        <v>210</v>
      </c>
      <c r="F903" s="60" t="s">
        <v>40</v>
      </c>
      <c r="G903" s="60" t="s">
        <v>41</v>
      </c>
      <c r="H903" s="60" t="s">
        <v>210</v>
      </c>
      <c r="I903">
        <f>--ISNUMBER(IFERROR(SEARCH(Anketa!$E$3,'SDF biotopi'!$A903,1),""))</f>
        <v>0</v>
      </c>
      <c r="J903" t="str">
        <f>IF(I903=1,COUNTIF($I$2:I903,1),"")</f>
        <v/>
      </c>
      <c r="K903" t="str">
        <f>IFERROR(INDEX($B$2:$B$2873,MATCH(ROWS($J$2:J903),$J$2:$J$2873,0)),"")</f>
        <v/>
      </c>
    </row>
    <row r="904" spans="1:11">
      <c r="A904" s="60" t="s">
        <v>282</v>
      </c>
      <c r="B904" s="60" t="s">
        <v>802</v>
      </c>
      <c r="C904" s="59">
        <v>2.61</v>
      </c>
      <c r="D904" s="60" t="s">
        <v>39</v>
      </c>
      <c r="E904" s="60" t="s">
        <v>818</v>
      </c>
      <c r="F904" s="60" t="s">
        <v>40</v>
      </c>
      <c r="G904" s="60" t="s">
        <v>818</v>
      </c>
      <c r="H904" s="60" t="s">
        <v>818</v>
      </c>
      <c r="I904">
        <f>--ISNUMBER(IFERROR(SEARCH(Anketa!$E$3,'SDF biotopi'!$A904,1),""))</f>
        <v>0</v>
      </c>
      <c r="J904" t="str">
        <f>IF(I904=1,COUNTIF($I$2:I904,1),"")</f>
        <v/>
      </c>
      <c r="K904" t="str">
        <f>IFERROR(INDEX($B$2:$B$2873,MATCH(ROWS($J$2:J904),$J$2:$J$2873,0)),"")</f>
        <v/>
      </c>
    </row>
    <row r="905" spans="1:11">
      <c r="A905" s="60" t="s">
        <v>282</v>
      </c>
      <c r="B905" s="60" t="s">
        <v>808</v>
      </c>
      <c r="C905" s="59">
        <v>173.97</v>
      </c>
      <c r="D905" s="60" t="s">
        <v>39</v>
      </c>
      <c r="E905" s="60" t="s">
        <v>41</v>
      </c>
      <c r="F905" s="60" t="s">
        <v>40</v>
      </c>
      <c r="G905" s="60" t="s">
        <v>210</v>
      </c>
      <c r="H905" s="60" t="s">
        <v>41</v>
      </c>
      <c r="I905">
        <f>--ISNUMBER(IFERROR(SEARCH(Anketa!$E$3,'SDF biotopi'!$A905,1),""))</f>
        <v>0</v>
      </c>
      <c r="J905" t="str">
        <f>IF(I905=1,COUNTIF($I$2:I905,1),"")</f>
        <v/>
      </c>
      <c r="K905" t="str">
        <f>IFERROR(INDEX($B$2:$B$2873,MATCH(ROWS($J$2:J905),$J$2:$J$2873,0)),"")</f>
        <v/>
      </c>
    </row>
    <row r="906" spans="1:11">
      <c r="A906" s="60" t="s">
        <v>282</v>
      </c>
      <c r="B906" s="60" t="s">
        <v>807</v>
      </c>
      <c r="C906" s="59">
        <v>33.119999999999997</v>
      </c>
      <c r="D906" s="60" t="s">
        <v>39</v>
      </c>
      <c r="E906" s="60" t="s">
        <v>818</v>
      </c>
      <c r="F906" s="60" t="s">
        <v>40</v>
      </c>
      <c r="G906" s="60" t="s">
        <v>818</v>
      </c>
      <c r="H906" s="60" t="s">
        <v>818</v>
      </c>
      <c r="I906">
        <f>--ISNUMBER(IFERROR(SEARCH(Anketa!$E$3,'SDF biotopi'!$A906,1),""))</f>
        <v>0</v>
      </c>
      <c r="J906" t="str">
        <f>IF(I906=1,COUNTIF($I$2:I906,1),"")</f>
        <v/>
      </c>
      <c r="K906" t="str">
        <f>IFERROR(INDEX($B$2:$B$2873,MATCH(ROWS($J$2:J906),$J$2:$J$2873,0)),"")</f>
        <v/>
      </c>
    </row>
    <row r="907" spans="1:11">
      <c r="A907" s="60" t="s">
        <v>286</v>
      </c>
      <c r="B907" s="60" t="s">
        <v>811</v>
      </c>
      <c r="C907" s="59">
        <v>0.62</v>
      </c>
      <c r="D907" s="60" t="s">
        <v>39</v>
      </c>
      <c r="E907" s="60" t="s">
        <v>818</v>
      </c>
      <c r="F907" s="60" t="s">
        <v>818</v>
      </c>
      <c r="G907" s="60" t="s">
        <v>818</v>
      </c>
      <c r="H907" s="60" t="s">
        <v>818</v>
      </c>
      <c r="I907">
        <f>--ISNUMBER(IFERROR(SEARCH(Anketa!$E$3,'SDF biotopi'!$A907,1),""))</f>
        <v>0</v>
      </c>
      <c r="J907" t="str">
        <f>IF(I907=1,COUNTIF($I$2:I907,1),"")</f>
        <v/>
      </c>
      <c r="K907" t="str">
        <f>IFERROR(INDEX($B$2:$B$2873,MATCH(ROWS($J$2:J907),$J$2:$J$2873,0)),"")</f>
        <v/>
      </c>
    </row>
    <row r="908" spans="1:11">
      <c r="A908" s="60" t="s">
        <v>286</v>
      </c>
      <c r="B908" s="60" t="s">
        <v>810</v>
      </c>
      <c r="C908" s="59">
        <v>3.46</v>
      </c>
      <c r="D908" s="60" t="s">
        <v>39</v>
      </c>
      <c r="E908" s="60" t="s">
        <v>40</v>
      </c>
      <c r="F908" s="60" t="s">
        <v>40</v>
      </c>
      <c r="G908" s="60" t="s">
        <v>41</v>
      </c>
      <c r="H908" s="60" t="s">
        <v>40</v>
      </c>
      <c r="I908">
        <f>--ISNUMBER(IFERROR(SEARCH(Anketa!$E$3,'SDF biotopi'!$A908,1),""))</f>
        <v>0</v>
      </c>
      <c r="J908" t="str">
        <f>IF(I908=1,COUNTIF($I$2:I908,1),"")</f>
        <v/>
      </c>
      <c r="K908" t="str">
        <f>IFERROR(INDEX($B$2:$B$2873,MATCH(ROWS($J$2:J908),$J$2:$J$2873,0)),"")</f>
        <v/>
      </c>
    </row>
    <row r="909" spans="1:11">
      <c r="A909" s="60" t="s">
        <v>286</v>
      </c>
      <c r="B909" s="60" t="s">
        <v>808</v>
      </c>
      <c r="C909" s="59">
        <v>13.41</v>
      </c>
      <c r="D909" s="60" t="s">
        <v>39</v>
      </c>
      <c r="E909" s="60" t="s">
        <v>40</v>
      </c>
      <c r="F909" s="60" t="s">
        <v>40</v>
      </c>
      <c r="G909" s="60" t="s">
        <v>210</v>
      </c>
      <c r="H909" s="60" t="s">
        <v>41</v>
      </c>
      <c r="I909">
        <f>--ISNUMBER(IFERROR(SEARCH(Anketa!$E$3,'SDF biotopi'!$A909,1),""))</f>
        <v>0</v>
      </c>
      <c r="J909" t="str">
        <f>IF(I909=1,COUNTIF($I$2:I909,1),"")</f>
        <v/>
      </c>
      <c r="K909" t="str">
        <f>IFERROR(INDEX($B$2:$B$2873,MATCH(ROWS($J$2:J909),$J$2:$J$2873,0)),"")</f>
        <v/>
      </c>
    </row>
    <row r="910" spans="1:11">
      <c r="A910" s="60" t="s">
        <v>286</v>
      </c>
      <c r="B910" s="60" t="s">
        <v>802</v>
      </c>
      <c r="C910" s="59">
        <v>11.78</v>
      </c>
      <c r="D910" s="60" t="s">
        <v>39</v>
      </c>
      <c r="E910" s="60" t="s">
        <v>818</v>
      </c>
      <c r="F910" s="60" t="s">
        <v>818</v>
      </c>
      <c r="G910" s="60" t="s">
        <v>818</v>
      </c>
      <c r="H910" s="60" t="s">
        <v>818</v>
      </c>
      <c r="I910">
        <f>--ISNUMBER(IFERROR(SEARCH(Anketa!$E$3,'SDF biotopi'!$A910,1),""))</f>
        <v>0</v>
      </c>
      <c r="J910" t="str">
        <f>IF(I910=1,COUNTIF($I$2:I910,1),"")</f>
        <v/>
      </c>
      <c r="K910" t="str">
        <f>IFERROR(INDEX($B$2:$B$2873,MATCH(ROWS($J$2:J910),$J$2:$J$2873,0)),"")</f>
        <v/>
      </c>
    </row>
    <row r="911" spans="1:11">
      <c r="A911" s="60" t="s">
        <v>286</v>
      </c>
      <c r="B911" s="60" t="s">
        <v>807</v>
      </c>
      <c r="C911" s="59">
        <v>0.79</v>
      </c>
      <c r="D911" s="60" t="s">
        <v>39</v>
      </c>
      <c r="E911" s="60" t="s">
        <v>818</v>
      </c>
      <c r="F911" s="60" t="s">
        <v>40</v>
      </c>
      <c r="G911" s="60" t="s">
        <v>818</v>
      </c>
      <c r="H911" s="60" t="s">
        <v>818</v>
      </c>
      <c r="I911">
        <f>--ISNUMBER(IFERROR(SEARCH(Anketa!$E$3,'SDF biotopi'!$A911,1),""))</f>
        <v>0</v>
      </c>
      <c r="J911" t="str">
        <f>IF(I911=1,COUNTIF($I$2:I911,1),"")</f>
        <v/>
      </c>
      <c r="K911" t="str">
        <f>IFERROR(INDEX($B$2:$B$2873,MATCH(ROWS($J$2:J911),$J$2:$J$2873,0)),"")</f>
        <v/>
      </c>
    </row>
    <row r="912" spans="1:11">
      <c r="A912" s="60" t="s">
        <v>288</v>
      </c>
      <c r="B912" s="60" t="s">
        <v>812</v>
      </c>
      <c r="C912" s="59">
        <v>1.22</v>
      </c>
      <c r="D912" s="60" t="s">
        <v>39</v>
      </c>
      <c r="E912" s="60" t="s">
        <v>41</v>
      </c>
      <c r="F912" s="60" t="s">
        <v>40</v>
      </c>
      <c r="G912" s="60" t="s">
        <v>41</v>
      </c>
      <c r="H912" s="60" t="s">
        <v>41</v>
      </c>
      <c r="I912">
        <f>--ISNUMBER(IFERROR(SEARCH(Anketa!$E$3,'SDF biotopi'!$A912,1),""))</f>
        <v>0</v>
      </c>
      <c r="J912" t="str">
        <f>IF(I912=1,COUNTIF($I$2:I912,1),"")</f>
        <v/>
      </c>
      <c r="K912" t="str">
        <f>IFERROR(INDEX($B$2:$B$2873,MATCH(ROWS($J$2:J912),$J$2:$J$2873,0)),"")</f>
        <v/>
      </c>
    </row>
    <row r="913" spans="1:11">
      <c r="A913" s="60" t="s">
        <v>288</v>
      </c>
      <c r="B913" s="60" t="s">
        <v>817</v>
      </c>
      <c r="C913" s="59">
        <v>0</v>
      </c>
      <c r="D913" s="60" t="s">
        <v>39</v>
      </c>
      <c r="E913" s="60" t="s">
        <v>818</v>
      </c>
      <c r="F913" s="60" t="s">
        <v>40</v>
      </c>
      <c r="G913" s="60" t="s">
        <v>818</v>
      </c>
      <c r="H913" s="60" t="s">
        <v>818</v>
      </c>
      <c r="I913">
        <f>--ISNUMBER(IFERROR(SEARCH(Anketa!$E$3,'SDF biotopi'!$A913,1),""))</f>
        <v>0</v>
      </c>
      <c r="J913" t="str">
        <f>IF(I913=1,COUNTIF($I$2:I913,1),"")</f>
        <v/>
      </c>
      <c r="K913" t="str">
        <f>IFERROR(INDEX($B$2:$B$2873,MATCH(ROWS($J$2:J913),$J$2:$J$2873,0)),"")</f>
        <v/>
      </c>
    </row>
    <row r="914" spans="1:11">
      <c r="A914" s="60" t="s">
        <v>288</v>
      </c>
      <c r="B914" s="60" t="s">
        <v>820</v>
      </c>
      <c r="C914" s="59">
        <v>1.06</v>
      </c>
      <c r="D914" s="60" t="s">
        <v>39</v>
      </c>
      <c r="E914" s="60" t="s">
        <v>41</v>
      </c>
      <c r="F914" s="60" t="s">
        <v>40</v>
      </c>
      <c r="G914" s="60" t="s">
        <v>210</v>
      </c>
      <c r="H914" s="60" t="s">
        <v>40</v>
      </c>
      <c r="I914">
        <f>--ISNUMBER(IFERROR(SEARCH(Anketa!$E$3,'SDF biotopi'!$A914,1),""))</f>
        <v>0</v>
      </c>
      <c r="J914" t="str">
        <f>IF(I914=1,COUNTIF($I$2:I914,1),"")</f>
        <v/>
      </c>
      <c r="K914" t="str">
        <f>IFERROR(INDEX($B$2:$B$2873,MATCH(ROWS($J$2:J914),$J$2:$J$2873,0)),"")</f>
        <v/>
      </c>
    </row>
    <row r="915" spans="1:11">
      <c r="A915" s="60" t="s">
        <v>288</v>
      </c>
      <c r="B915" s="60" t="s">
        <v>809</v>
      </c>
      <c r="C915" s="59">
        <v>2.73</v>
      </c>
      <c r="D915" s="60" t="s">
        <v>39</v>
      </c>
      <c r="E915" s="60" t="s">
        <v>41</v>
      </c>
      <c r="F915" s="60" t="s">
        <v>40</v>
      </c>
      <c r="G915" s="60" t="s">
        <v>41</v>
      </c>
      <c r="H915" s="60" t="s">
        <v>41</v>
      </c>
      <c r="I915">
        <f>--ISNUMBER(IFERROR(SEARCH(Anketa!$E$3,'SDF biotopi'!$A915,1),""))</f>
        <v>0</v>
      </c>
      <c r="J915" t="str">
        <f>IF(I915=1,COUNTIF($I$2:I915,1),"")</f>
        <v/>
      </c>
      <c r="K915" t="str">
        <f>IFERROR(INDEX($B$2:$B$2873,MATCH(ROWS($J$2:J915),$J$2:$J$2873,0)),"")</f>
        <v/>
      </c>
    </row>
    <row r="916" spans="1:11">
      <c r="A916" s="60" t="s">
        <v>288</v>
      </c>
      <c r="B916" s="60" t="s">
        <v>813</v>
      </c>
      <c r="C916" s="59">
        <v>0.28999999999999998</v>
      </c>
      <c r="D916" s="60" t="s">
        <v>39</v>
      </c>
      <c r="E916" s="60" t="s">
        <v>40</v>
      </c>
      <c r="F916" s="60" t="s">
        <v>40</v>
      </c>
      <c r="G916" s="60" t="s">
        <v>210</v>
      </c>
      <c r="H916" s="60" t="s">
        <v>41</v>
      </c>
      <c r="I916">
        <f>--ISNUMBER(IFERROR(SEARCH(Anketa!$E$3,'SDF biotopi'!$A916,1),""))</f>
        <v>0</v>
      </c>
      <c r="J916" t="str">
        <f>IF(I916=1,COUNTIF($I$2:I916,1),"")</f>
        <v/>
      </c>
      <c r="K916" t="str">
        <f>IFERROR(INDEX($B$2:$B$2873,MATCH(ROWS($J$2:J916),$J$2:$J$2873,0)),"")</f>
        <v/>
      </c>
    </row>
    <row r="917" spans="1:11">
      <c r="A917" s="60" t="s">
        <v>288</v>
      </c>
      <c r="B917" s="60" t="s">
        <v>834</v>
      </c>
      <c r="C917" s="59">
        <v>0.23</v>
      </c>
      <c r="D917" s="60" t="s">
        <v>39</v>
      </c>
      <c r="E917" s="60" t="s">
        <v>41</v>
      </c>
      <c r="F917" s="60" t="s">
        <v>40</v>
      </c>
      <c r="G917" s="60" t="s">
        <v>210</v>
      </c>
      <c r="H917" s="60" t="s">
        <v>210</v>
      </c>
      <c r="I917">
        <f>--ISNUMBER(IFERROR(SEARCH(Anketa!$E$3,'SDF biotopi'!$A917,1),""))</f>
        <v>0</v>
      </c>
      <c r="J917" t="str">
        <f>IF(I917=1,COUNTIF($I$2:I917,1),"")</f>
        <v/>
      </c>
      <c r="K917" t="str">
        <f>IFERROR(INDEX($B$2:$B$2873,MATCH(ROWS($J$2:J917),$J$2:$J$2873,0)),"")</f>
        <v/>
      </c>
    </row>
    <row r="918" spans="1:11">
      <c r="A918" s="60" t="s">
        <v>288</v>
      </c>
      <c r="B918" s="60" t="s">
        <v>816</v>
      </c>
      <c r="C918" s="59">
        <v>7.02</v>
      </c>
      <c r="D918" s="60" t="s">
        <v>39</v>
      </c>
      <c r="E918" s="60" t="s">
        <v>41</v>
      </c>
      <c r="F918" s="60" t="s">
        <v>40</v>
      </c>
      <c r="G918" s="60" t="s">
        <v>41</v>
      </c>
      <c r="H918" s="60" t="s">
        <v>41</v>
      </c>
      <c r="I918">
        <f>--ISNUMBER(IFERROR(SEARCH(Anketa!$E$3,'SDF biotopi'!$A918,1),""))</f>
        <v>0</v>
      </c>
      <c r="J918" t="str">
        <f>IF(I918=1,COUNTIF($I$2:I918,1),"")</f>
        <v/>
      </c>
      <c r="K918" t="str">
        <f>IFERROR(INDEX($B$2:$B$2873,MATCH(ROWS($J$2:J918),$J$2:$J$2873,0)),"")</f>
        <v/>
      </c>
    </row>
    <row r="919" spans="1:11">
      <c r="A919" s="60" t="s">
        <v>288</v>
      </c>
      <c r="B919" s="60" t="s">
        <v>839</v>
      </c>
      <c r="C919" s="59">
        <v>3.7499999999999999E-3</v>
      </c>
      <c r="D919" s="60" t="s">
        <v>39</v>
      </c>
      <c r="E919" s="60" t="s">
        <v>50</v>
      </c>
      <c r="F919" s="60" t="s">
        <v>40</v>
      </c>
      <c r="G919" s="60" t="s">
        <v>41</v>
      </c>
      <c r="H919" s="60" t="s">
        <v>41</v>
      </c>
      <c r="I919">
        <f>--ISNUMBER(IFERROR(SEARCH(Anketa!$E$3,'SDF biotopi'!$A919,1),""))</f>
        <v>0</v>
      </c>
      <c r="J919" t="str">
        <f>IF(I919=1,COUNTIF($I$2:I919,1),"")</f>
        <v/>
      </c>
      <c r="K919" t="str">
        <f>IFERROR(INDEX($B$2:$B$2873,MATCH(ROWS($J$2:J919),$J$2:$J$2873,0)),"")</f>
        <v/>
      </c>
    </row>
    <row r="920" spans="1:11">
      <c r="A920" s="60" t="s">
        <v>290</v>
      </c>
      <c r="B920" s="60" t="s">
        <v>808</v>
      </c>
      <c r="C920" s="59">
        <v>0</v>
      </c>
      <c r="D920" s="60" t="s">
        <v>39</v>
      </c>
      <c r="E920" s="60" t="s">
        <v>40</v>
      </c>
      <c r="F920" s="60" t="s">
        <v>40</v>
      </c>
      <c r="G920" s="60" t="s">
        <v>41</v>
      </c>
      <c r="H920" s="60" t="s">
        <v>40</v>
      </c>
      <c r="I920">
        <f>--ISNUMBER(IFERROR(SEARCH(Anketa!$E$3,'SDF biotopi'!$A920,1),""))</f>
        <v>0</v>
      </c>
      <c r="J920" t="str">
        <f>IF(I920=1,COUNTIF($I$2:I920,1),"")</f>
        <v/>
      </c>
      <c r="K920" t="str">
        <f>IFERROR(INDEX($B$2:$B$2873,MATCH(ROWS($J$2:J920),$J$2:$J$2873,0)),"")</f>
        <v/>
      </c>
    </row>
    <row r="921" spans="1:11">
      <c r="A921" s="60" t="s">
        <v>290</v>
      </c>
      <c r="B921" s="60" t="s">
        <v>810</v>
      </c>
      <c r="C921" s="59">
        <v>27.98</v>
      </c>
      <c r="D921" s="60" t="s">
        <v>39</v>
      </c>
      <c r="E921" s="60" t="s">
        <v>41</v>
      </c>
      <c r="F921" s="60" t="s">
        <v>40</v>
      </c>
      <c r="G921" s="60" t="s">
        <v>41</v>
      </c>
      <c r="H921" s="60" t="s">
        <v>41</v>
      </c>
      <c r="I921">
        <f>--ISNUMBER(IFERROR(SEARCH(Anketa!$E$3,'SDF biotopi'!$A921,1),""))</f>
        <v>0</v>
      </c>
      <c r="J921" t="str">
        <f>IF(I921=1,COUNTIF($I$2:I921,1),"")</f>
        <v/>
      </c>
      <c r="K921" t="str">
        <f>IFERROR(INDEX($B$2:$B$2873,MATCH(ROWS($J$2:J921),$J$2:$J$2873,0)),"")</f>
        <v/>
      </c>
    </row>
    <row r="922" spans="1:11">
      <c r="A922" s="60" t="s">
        <v>292</v>
      </c>
      <c r="B922" s="60" t="s">
        <v>816</v>
      </c>
      <c r="C922" s="59">
        <v>17.27</v>
      </c>
      <c r="D922" s="60" t="s">
        <v>39</v>
      </c>
      <c r="E922" s="60" t="s">
        <v>818</v>
      </c>
      <c r="F922" s="60" t="s">
        <v>40</v>
      </c>
      <c r="G922" s="60" t="s">
        <v>818</v>
      </c>
      <c r="H922" s="60" t="s">
        <v>818</v>
      </c>
      <c r="I922">
        <f>--ISNUMBER(IFERROR(SEARCH(Anketa!$E$3,'SDF biotopi'!$A922,1),""))</f>
        <v>0</v>
      </c>
      <c r="J922" t="str">
        <f>IF(I922=1,COUNTIF($I$2:I922,1),"")</f>
        <v/>
      </c>
      <c r="K922" t="str">
        <f>IFERROR(INDEX($B$2:$B$2873,MATCH(ROWS($J$2:J922),$J$2:$J$2873,0)),"")</f>
        <v/>
      </c>
    </row>
    <row r="923" spans="1:11">
      <c r="A923" s="60" t="s">
        <v>292</v>
      </c>
      <c r="B923" s="60" t="s">
        <v>811</v>
      </c>
      <c r="C923" s="59">
        <v>11.37</v>
      </c>
      <c r="D923" s="60" t="s">
        <v>39</v>
      </c>
      <c r="E923" s="60" t="s">
        <v>41</v>
      </c>
      <c r="F923" s="60" t="s">
        <v>40</v>
      </c>
      <c r="G923" s="60" t="s">
        <v>41</v>
      </c>
      <c r="H923" s="60" t="s">
        <v>40</v>
      </c>
      <c r="I923">
        <f>--ISNUMBER(IFERROR(SEARCH(Anketa!$E$3,'SDF biotopi'!$A923,1),""))</f>
        <v>0</v>
      </c>
      <c r="J923" t="str">
        <f>IF(I923=1,COUNTIF($I$2:I923,1),"")</f>
        <v/>
      </c>
      <c r="K923" t="str">
        <f>IFERROR(INDEX($B$2:$B$2873,MATCH(ROWS($J$2:J923),$J$2:$J$2873,0)),"")</f>
        <v/>
      </c>
    </row>
    <row r="924" spans="1:11">
      <c r="A924" s="60" t="s">
        <v>292</v>
      </c>
      <c r="B924" s="60" t="s">
        <v>808</v>
      </c>
      <c r="C924" s="59">
        <v>162.32</v>
      </c>
      <c r="D924" s="60" t="s">
        <v>39</v>
      </c>
      <c r="E924" s="60" t="s">
        <v>41</v>
      </c>
      <c r="F924" s="60" t="s">
        <v>40</v>
      </c>
      <c r="G924" s="60" t="s">
        <v>41</v>
      </c>
      <c r="H924" s="60" t="s">
        <v>41</v>
      </c>
      <c r="I924">
        <f>--ISNUMBER(IFERROR(SEARCH(Anketa!$E$3,'SDF biotopi'!$A924,1),""))</f>
        <v>0</v>
      </c>
      <c r="J924" t="str">
        <f>IF(I924=1,COUNTIF($I$2:I924,1),"")</f>
        <v/>
      </c>
      <c r="K924" t="str">
        <f>IFERROR(INDEX($B$2:$B$2873,MATCH(ROWS($J$2:J924),$J$2:$J$2873,0)),"")</f>
        <v/>
      </c>
    </row>
    <row r="925" spans="1:11">
      <c r="A925" s="60" t="s">
        <v>292</v>
      </c>
      <c r="B925" s="60" t="s">
        <v>807</v>
      </c>
      <c r="C925" s="59">
        <v>22.21</v>
      </c>
      <c r="D925" s="60" t="s">
        <v>39</v>
      </c>
      <c r="E925" s="60" t="s">
        <v>818</v>
      </c>
      <c r="F925" s="60" t="s">
        <v>40</v>
      </c>
      <c r="G925" s="60" t="s">
        <v>818</v>
      </c>
      <c r="H925" s="60" t="s">
        <v>818</v>
      </c>
      <c r="I925">
        <f>--ISNUMBER(IFERROR(SEARCH(Anketa!$E$3,'SDF biotopi'!$A925,1),""))</f>
        <v>0</v>
      </c>
      <c r="J925" t="str">
        <f>IF(I925=1,COUNTIF($I$2:I925,1),"")</f>
        <v/>
      </c>
      <c r="K925" t="str">
        <f>IFERROR(INDEX($B$2:$B$2873,MATCH(ROWS($J$2:J925),$J$2:$J$2873,0)),"")</f>
        <v/>
      </c>
    </row>
    <row r="926" spans="1:11">
      <c r="A926" s="60" t="s">
        <v>292</v>
      </c>
      <c r="B926" s="60" t="s">
        <v>810</v>
      </c>
      <c r="C926" s="59">
        <v>30.46</v>
      </c>
      <c r="D926" s="60" t="s">
        <v>39</v>
      </c>
      <c r="E926" s="60" t="s">
        <v>41</v>
      </c>
      <c r="F926" s="60" t="s">
        <v>40</v>
      </c>
      <c r="G926" s="60" t="s">
        <v>210</v>
      </c>
      <c r="H926" s="60" t="s">
        <v>41</v>
      </c>
      <c r="I926">
        <f>--ISNUMBER(IFERROR(SEARCH(Anketa!$E$3,'SDF biotopi'!$A926,1),""))</f>
        <v>0</v>
      </c>
      <c r="J926" t="str">
        <f>IF(I926=1,COUNTIF($I$2:I926,1),"")</f>
        <v/>
      </c>
      <c r="K926" t="str">
        <f>IFERROR(INDEX($B$2:$B$2873,MATCH(ROWS($J$2:J926),$J$2:$J$2873,0)),"")</f>
        <v/>
      </c>
    </row>
    <row r="927" spans="1:11">
      <c r="A927" s="60" t="s">
        <v>292</v>
      </c>
      <c r="B927" s="60" t="s">
        <v>803</v>
      </c>
      <c r="C927" s="59">
        <v>5.0999999999999996</v>
      </c>
      <c r="D927" s="60" t="s">
        <v>39</v>
      </c>
      <c r="E927" s="60" t="s">
        <v>818</v>
      </c>
      <c r="F927" s="60" t="s">
        <v>40</v>
      </c>
      <c r="G927" s="60" t="s">
        <v>818</v>
      </c>
      <c r="H927" s="60" t="s">
        <v>818</v>
      </c>
      <c r="I927">
        <f>--ISNUMBER(IFERROR(SEARCH(Anketa!$E$3,'SDF biotopi'!$A927,1),""))</f>
        <v>0</v>
      </c>
      <c r="J927" t="str">
        <f>IF(I927=1,COUNTIF($I$2:I927,1),"")</f>
        <v/>
      </c>
      <c r="K927" t="str">
        <f>IFERROR(INDEX($B$2:$B$2873,MATCH(ROWS($J$2:J927),$J$2:$J$2873,0)),"")</f>
        <v/>
      </c>
    </row>
    <row r="928" spans="1:11">
      <c r="A928" s="60" t="s">
        <v>292</v>
      </c>
      <c r="B928" s="60" t="s">
        <v>805</v>
      </c>
      <c r="C928" s="59">
        <v>0</v>
      </c>
      <c r="D928" s="60" t="s">
        <v>67</v>
      </c>
      <c r="E928" s="60" t="s">
        <v>50</v>
      </c>
      <c r="F928" s="60" t="s">
        <v>824</v>
      </c>
      <c r="G928" s="60" t="s">
        <v>824</v>
      </c>
      <c r="H928" s="60" t="s">
        <v>824</v>
      </c>
      <c r="I928">
        <f>--ISNUMBER(IFERROR(SEARCH(Anketa!$E$3,'SDF biotopi'!$A928,1),""))</f>
        <v>0</v>
      </c>
      <c r="J928" t="str">
        <f>IF(I928=1,COUNTIF($I$2:I928,1),"")</f>
        <v/>
      </c>
      <c r="K928" t="str">
        <f>IFERROR(INDEX($B$2:$B$2873,MATCH(ROWS($J$2:J928),$J$2:$J$2873,0)),"")</f>
        <v/>
      </c>
    </row>
    <row r="929" spans="1:11">
      <c r="A929" s="60" t="s">
        <v>292</v>
      </c>
      <c r="B929" s="60" t="s">
        <v>814</v>
      </c>
      <c r="C929" s="59">
        <v>499.02</v>
      </c>
      <c r="D929" s="60" t="s">
        <v>39</v>
      </c>
      <c r="E929" s="60" t="s">
        <v>210</v>
      </c>
      <c r="F929" s="60" t="s">
        <v>40</v>
      </c>
      <c r="G929" s="60" t="s">
        <v>41</v>
      </c>
      <c r="H929" s="60" t="s">
        <v>210</v>
      </c>
      <c r="I929">
        <f>--ISNUMBER(IFERROR(SEARCH(Anketa!$E$3,'SDF biotopi'!$A929,1),""))</f>
        <v>0</v>
      </c>
      <c r="J929" t="str">
        <f>IF(I929=1,COUNTIF($I$2:I929,1),"")</f>
        <v/>
      </c>
      <c r="K929" t="str">
        <f>IFERROR(INDEX($B$2:$B$2873,MATCH(ROWS($J$2:J929),$J$2:$J$2873,0)),"")</f>
        <v/>
      </c>
    </row>
    <row r="930" spans="1:11">
      <c r="A930" s="60" t="s">
        <v>292</v>
      </c>
      <c r="B930" s="60" t="s">
        <v>828</v>
      </c>
      <c r="C930" s="59">
        <v>0</v>
      </c>
      <c r="D930" s="60" t="s">
        <v>67</v>
      </c>
      <c r="E930" s="60" t="s">
        <v>50</v>
      </c>
      <c r="F930" s="60" t="s">
        <v>824</v>
      </c>
      <c r="G930" s="60" t="s">
        <v>824</v>
      </c>
      <c r="H930" s="60" t="s">
        <v>824</v>
      </c>
      <c r="I930">
        <f>--ISNUMBER(IFERROR(SEARCH(Anketa!$E$3,'SDF biotopi'!$A930,1),""))</f>
        <v>0</v>
      </c>
      <c r="J930" t="str">
        <f>IF(I930=1,COUNTIF($I$2:I930,1),"")</f>
        <v/>
      </c>
      <c r="K930" t="str">
        <f>IFERROR(INDEX($B$2:$B$2873,MATCH(ROWS($J$2:J930),$J$2:$J$2873,0)),"")</f>
        <v/>
      </c>
    </row>
    <row r="931" spans="1:11">
      <c r="A931" s="60" t="s">
        <v>292</v>
      </c>
      <c r="B931" s="60" t="s">
        <v>802</v>
      </c>
      <c r="C931" s="59">
        <v>46.24</v>
      </c>
      <c r="D931" s="60" t="s">
        <v>39</v>
      </c>
      <c r="E931" s="60" t="s">
        <v>41</v>
      </c>
      <c r="F931" s="60" t="s">
        <v>40</v>
      </c>
      <c r="G931" s="60" t="s">
        <v>41</v>
      </c>
      <c r="H931" s="60" t="s">
        <v>41</v>
      </c>
      <c r="I931">
        <f>--ISNUMBER(IFERROR(SEARCH(Anketa!$E$3,'SDF biotopi'!$A931,1),""))</f>
        <v>0</v>
      </c>
      <c r="J931" t="str">
        <f>IF(I931=1,COUNTIF($I$2:I931,1),"")</f>
        <v/>
      </c>
      <c r="K931" t="str">
        <f>IFERROR(INDEX($B$2:$B$2873,MATCH(ROWS($J$2:J931),$J$2:$J$2873,0)),"")</f>
        <v/>
      </c>
    </row>
    <row r="932" spans="1:11">
      <c r="A932" s="60" t="s">
        <v>294</v>
      </c>
      <c r="B932" s="60" t="s">
        <v>811</v>
      </c>
      <c r="C932" s="59">
        <v>18.98</v>
      </c>
      <c r="D932" s="60" t="s">
        <v>39</v>
      </c>
      <c r="E932" s="60" t="s">
        <v>818</v>
      </c>
      <c r="F932" s="60" t="s">
        <v>818</v>
      </c>
      <c r="G932" s="60" t="s">
        <v>818</v>
      </c>
      <c r="H932" s="60" t="s">
        <v>818</v>
      </c>
      <c r="I932">
        <f>--ISNUMBER(IFERROR(SEARCH(Anketa!$E$3,'SDF biotopi'!$A932,1),""))</f>
        <v>0</v>
      </c>
      <c r="J932" t="str">
        <f>IF(I932=1,COUNTIF($I$2:I932,1),"")</f>
        <v/>
      </c>
      <c r="K932" t="str">
        <f>IFERROR(INDEX($B$2:$B$2873,MATCH(ROWS($J$2:J932),$J$2:$J$2873,0)),"")</f>
        <v/>
      </c>
    </row>
    <row r="933" spans="1:11">
      <c r="A933" s="60" t="s">
        <v>294</v>
      </c>
      <c r="B933" s="60" t="s">
        <v>807</v>
      </c>
      <c r="C933" s="59">
        <v>0.67</v>
      </c>
      <c r="D933" s="60" t="s">
        <v>39</v>
      </c>
      <c r="E933" s="60" t="s">
        <v>818</v>
      </c>
      <c r="F933" s="60" t="s">
        <v>40</v>
      </c>
      <c r="G933" s="60" t="s">
        <v>818</v>
      </c>
      <c r="H933" s="60" t="s">
        <v>818</v>
      </c>
      <c r="I933">
        <f>--ISNUMBER(IFERROR(SEARCH(Anketa!$E$3,'SDF biotopi'!$A933,1),""))</f>
        <v>0</v>
      </c>
      <c r="J933" t="str">
        <f>IF(I933=1,COUNTIF($I$2:I933,1),"")</f>
        <v/>
      </c>
      <c r="K933" t="str">
        <f>IFERROR(INDEX($B$2:$B$2873,MATCH(ROWS($J$2:J933),$J$2:$J$2873,0)),"")</f>
        <v/>
      </c>
    </row>
    <row r="934" spans="1:11">
      <c r="A934" s="60" t="s">
        <v>294</v>
      </c>
      <c r="B934" s="60" t="s">
        <v>813</v>
      </c>
      <c r="C934" s="59">
        <v>0</v>
      </c>
      <c r="D934" s="60" t="s">
        <v>39</v>
      </c>
      <c r="E934" s="60" t="s">
        <v>818</v>
      </c>
      <c r="F934" s="60" t="s">
        <v>40</v>
      </c>
      <c r="G934" s="60" t="s">
        <v>818</v>
      </c>
      <c r="H934" s="60" t="s">
        <v>818</v>
      </c>
      <c r="I934">
        <f>--ISNUMBER(IFERROR(SEARCH(Anketa!$E$3,'SDF biotopi'!$A934,1),""))</f>
        <v>0</v>
      </c>
      <c r="J934" t="str">
        <f>IF(I934=1,COUNTIF($I$2:I934,1),"")</f>
        <v/>
      </c>
      <c r="K934" t="str">
        <f>IFERROR(INDEX($B$2:$B$2873,MATCH(ROWS($J$2:J934),$J$2:$J$2873,0)),"")</f>
        <v/>
      </c>
    </row>
    <row r="935" spans="1:11">
      <c r="A935" s="60" t="s">
        <v>294</v>
      </c>
      <c r="B935" s="60" t="s">
        <v>812</v>
      </c>
      <c r="C935" s="59">
        <v>3.93</v>
      </c>
      <c r="D935" s="60" t="s">
        <v>39</v>
      </c>
      <c r="E935" s="60" t="s">
        <v>818</v>
      </c>
      <c r="F935" s="60" t="s">
        <v>818</v>
      </c>
      <c r="G935" s="60" t="s">
        <v>818</v>
      </c>
      <c r="H935" s="60" t="s">
        <v>818</v>
      </c>
      <c r="I935">
        <f>--ISNUMBER(IFERROR(SEARCH(Anketa!$E$3,'SDF biotopi'!$A935,1),""))</f>
        <v>0</v>
      </c>
      <c r="J935" t="str">
        <f>IF(I935=1,COUNTIF($I$2:I935,1),"")</f>
        <v/>
      </c>
      <c r="K935" t="str">
        <f>IFERROR(INDEX($B$2:$B$2873,MATCH(ROWS($J$2:J935),$J$2:$J$2873,0)),"")</f>
        <v/>
      </c>
    </row>
    <row r="936" spans="1:11">
      <c r="A936" s="60" t="s">
        <v>294</v>
      </c>
      <c r="B936" s="60" t="s">
        <v>823</v>
      </c>
      <c r="C936" s="59">
        <v>31.8</v>
      </c>
      <c r="D936" s="60" t="s">
        <v>39</v>
      </c>
      <c r="E936" s="60" t="s">
        <v>41</v>
      </c>
      <c r="F936" s="60" t="s">
        <v>40</v>
      </c>
      <c r="G936" s="60" t="s">
        <v>41</v>
      </c>
      <c r="H936" s="60" t="s">
        <v>41</v>
      </c>
      <c r="I936">
        <f>--ISNUMBER(IFERROR(SEARCH(Anketa!$E$3,'SDF biotopi'!$A936,1),""))</f>
        <v>0</v>
      </c>
      <c r="J936" t="str">
        <f>IF(I936=1,COUNTIF($I$2:I936,1),"")</f>
        <v/>
      </c>
      <c r="K936" t="str">
        <f>IFERROR(INDEX($B$2:$B$2873,MATCH(ROWS($J$2:J936),$J$2:$J$2873,0)),"")</f>
        <v/>
      </c>
    </row>
    <row r="937" spans="1:11">
      <c r="A937" s="60" t="s">
        <v>294</v>
      </c>
      <c r="B937" s="60" t="s">
        <v>816</v>
      </c>
      <c r="C937" s="59">
        <v>5.18</v>
      </c>
      <c r="D937" s="60" t="s">
        <v>39</v>
      </c>
      <c r="E937" s="60" t="s">
        <v>818</v>
      </c>
      <c r="F937" s="60" t="s">
        <v>40</v>
      </c>
      <c r="G937" s="60" t="s">
        <v>818</v>
      </c>
      <c r="H937" s="60" t="s">
        <v>818</v>
      </c>
      <c r="I937">
        <f>--ISNUMBER(IFERROR(SEARCH(Anketa!$E$3,'SDF biotopi'!$A937,1),""))</f>
        <v>0</v>
      </c>
      <c r="J937" t="str">
        <f>IF(I937=1,COUNTIF($I$2:I937,1),"")</f>
        <v/>
      </c>
      <c r="K937" t="str">
        <f>IFERROR(INDEX($B$2:$B$2873,MATCH(ROWS($J$2:J937),$J$2:$J$2873,0)),"")</f>
        <v/>
      </c>
    </row>
    <row r="938" spans="1:11">
      <c r="A938" s="60" t="s">
        <v>294</v>
      </c>
      <c r="B938" s="60" t="s">
        <v>802</v>
      </c>
      <c r="C938" s="59">
        <v>49.03</v>
      </c>
      <c r="D938" s="60" t="s">
        <v>39</v>
      </c>
      <c r="E938" s="60" t="s">
        <v>818</v>
      </c>
      <c r="F938" s="60" t="s">
        <v>818</v>
      </c>
      <c r="G938" s="60" t="s">
        <v>818</v>
      </c>
      <c r="H938" s="60" t="s">
        <v>818</v>
      </c>
      <c r="I938">
        <f>--ISNUMBER(IFERROR(SEARCH(Anketa!$E$3,'SDF biotopi'!$A938,1),""))</f>
        <v>0</v>
      </c>
      <c r="J938" t="str">
        <f>IF(I938=1,COUNTIF($I$2:I938,1),"")</f>
        <v/>
      </c>
      <c r="K938" t="str">
        <f>IFERROR(INDEX($B$2:$B$2873,MATCH(ROWS($J$2:J938),$J$2:$J$2873,0)),"")</f>
        <v/>
      </c>
    </row>
    <row r="939" spans="1:11">
      <c r="A939" s="60" t="s">
        <v>296</v>
      </c>
      <c r="B939" s="60" t="s">
        <v>816</v>
      </c>
      <c r="C939" s="59">
        <v>10.68</v>
      </c>
      <c r="D939" s="60" t="s">
        <v>39</v>
      </c>
      <c r="E939" s="60" t="s">
        <v>818</v>
      </c>
      <c r="F939" s="60" t="s">
        <v>40</v>
      </c>
      <c r="G939" s="60" t="s">
        <v>818</v>
      </c>
      <c r="H939" s="60" t="s">
        <v>818</v>
      </c>
      <c r="I939">
        <f>--ISNUMBER(IFERROR(SEARCH(Anketa!$E$3,'SDF biotopi'!$A939,1),""))</f>
        <v>0</v>
      </c>
      <c r="J939" t="str">
        <f>IF(I939=1,COUNTIF($I$2:I939,1),"")</f>
        <v/>
      </c>
      <c r="K939" t="str">
        <f>IFERROR(INDEX($B$2:$B$2873,MATCH(ROWS($J$2:J939),$J$2:$J$2873,0)),"")</f>
        <v/>
      </c>
    </row>
    <row r="940" spans="1:11">
      <c r="A940" s="60" t="s">
        <v>296</v>
      </c>
      <c r="B940" s="60" t="s">
        <v>808</v>
      </c>
      <c r="C940" s="59">
        <v>0.84</v>
      </c>
      <c r="D940" s="60" t="s">
        <v>39</v>
      </c>
      <c r="E940" s="60" t="s">
        <v>41</v>
      </c>
      <c r="F940" s="60" t="s">
        <v>40</v>
      </c>
      <c r="G940" s="60" t="s">
        <v>210</v>
      </c>
      <c r="H940" s="60" t="s">
        <v>41</v>
      </c>
      <c r="I940">
        <f>--ISNUMBER(IFERROR(SEARCH(Anketa!$E$3,'SDF biotopi'!$A940,1),""))</f>
        <v>0</v>
      </c>
      <c r="J940" t="str">
        <f>IF(I940=1,COUNTIF($I$2:I940,1),"")</f>
        <v/>
      </c>
      <c r="K940" t="str">
        <f>IFERROR(INDEX($B$2:$B$2873,MATCH(ROWS($J$2:J940),$J$2:$J$2873,0)),"")</f>
        <v/>
      </c>
    </row>
    <row r="941" spans="1:11">
      <c r="A941" s="60" t="s">
        <v>296</v>
      </c>
      <c r="B941" s="60" t="s">
        <v>833</v>
      </c>
      <c r="C941" s="59">
        <v>0.96</v>
      </c>
      <c r="D941" s="60" t="s">
        <v>39</v>
      </c>
      <c r="E941" s="60" t="s">
        <v>818</v>
      </c>
      <c r="F941" s="60" t="s">
        <v>40</v>
      </c>
      <c r="G941" s="60" t="s">
        <v>818</v>
      </c>
      <c r="H941" s="60" t="s">
        <v>818</v>
      </c>
      <c r="I941">
        <f>--ISNUMBER(IFERROR(SEARCH(Anketa!$E$3,'SDF biotopi'!$A941,1),""))</f>
        <v>0</v>
      </c>
      <c r="J941" t="str">
        <f>IF(I941=1,COUNTIF($I$2:I941,1),"")</f>
        <v/>
      </c>
      <c r="K941" t="str">
        <f>IFERROR(INDEX($B$2:$B$2873,MATCH(ROWS($J$2:J941),$J$2:$J$2873,0)),"")</f>
        <v/>
      </c>
    </row>
    <row r="942" spans="1:11">
      <c r="A942" s="60" t="s">
        <v>296</v>
      </c>
      <c r="B942" s="60" t="s">
        <v>809</v>
      </c>
      <c r="C942" s="59">
        <v>1.94</v>
      </c>
      <c r="D942" s="60" t="s">
        <v>39</v>
      </c>
      <c r="E942" s="60" t="s">
        <v>40</v>
      </c>
      <c r="F942" s="60" t="s">
        <v>40</v>
      </c>
      <c r="G942" s="60" t="s">
        <v>41</v>
      </c>
      <c r="H942" s="60" t="s">
        <v>40</v>
      </c>
      <c r="I942">
        <f>--ISNUMBER(IFERROR(SEARCH(Anketa!$E$3,'SDF biotopi'!$A942,1),""))</f>
        <v>0</v>
      </c>
      <c r="J942" t="str">
        <f>IF(I942=1,COUNTIF($I$2:I942,1),"")</f>
        <v/>
      </c>
      <c r="K942" t="str">
        <f>IFERROR(INDEX($B$2:$B$2873,MATCH(ROWS($J$2:J942),$J$2:$J$2873,0)),"")</f>
        <v/>
      </c>
    </row>
    <row r="943" spans="1:11">
      <c r="A943" s="60" t="s">
        <v>296</v>
      </c>
      <c r="B943" s="60" t="s">
        <v>836</v>
      </c>
      <c r="C943" s="59">
        <v>376.77</v>
      </c>
      <c r="D943" s="60" t="s">
        <v>39</v>
      </c>
      <c r="E943" s="60" t="s">
        <v>41</v>
      </c>
      <c r="F943" s="60" t="s">
        <v>41</v>
      </c>
      <c r="G943" s="60" t="s">
        <v>41</v>
      </c>
      <c r="H943" s="60" t="s">
        <v>41</v>
      </c>
      <c r="I943">
        <f>--ISNUMBER(IFERROR(SEARCH(Anketa!$E$3,'SDF biotopi'!$A943,1),""))</f>
        <v>0</v>
      </c>
      <c r="J943" t="str">
        <f>IF(I943=1,COUNTIF($I$2:I943,1),"")</f>
        <v/>
      </c>
      <c r="K943" t="str">
        <f>IFERROR(INDEX($B$2:$B$2873,MATCH(ROWS($J$2:J943),$J$2:$J$2873,0)),"")</f>
        <v/>
      </c>
    </row>
    <row r="944" spans="1:11">
      <c r="A944" s="60" t="s">
        <v>296</v>
      </c>
      <c r="B944" s="60" t="s">
        <v>811</v>
      </c>
      <c r="C944" s="59">
        <v>1.44</v>
      </c>
      <c r="D944" s="60" t="s">
        <v>39</v>
      </c>
      <c r="E944" s="60" t="s">
        <v>818</v>
      </c>
      <c r="F944" s="60" t="s">
        <v>40</v>
      </c>
      <c r="G944" s="60" t="s">
        <v>818</v>
      </c>
      <c r="H944" s="60" t="s">
        <v>818</v>
      </c>
      <c r="I944">
        <f>--ISNUMBER(IFERROR(SEARCH(Anketa!$E$3,'SDF biotopi'!$A944,1),""))</f>
        <v>0</v>
      </c>
      <c r="J944" t="str">
        <f>IF(I944=1,COUNTIF($I$2:I944,1),"")</f>
        <v/>
      </c>
      <c r="K944" t="str">
        <f>IFERROR(INDEX($B$2:$B$2873,MATCH(ROWS($J$2:J944),$J$2:$J$2873,0)),"")</f>
        <v/>
      </c>
    </row>
    <row r="945" spans="1:11">
      <c r="A945" s="60" t="s">
        <v>296</v>
      </c>
      <c r="B945" s="60" t="s">
        <v>810</v>
      </c>
      <c r="C945" s="59">
        <v>105.07</v>
      </c>
      <c r="D945" s="60" t="s">
        <v>39</v>
      </c>
      <c r="E945" s="60" t="s">
        <v>210</v>
      </c>
      <c r="F945" s="60" t="s">
        <v>40</v>
      </c>
      <c r="G945" s="60" t="s">
        <v>210</v>
      </c>
      <c r="H945" s="60" t="s">
        <v>210</v>
      </c>
      <c r="I945">
        <f>--ISNUMBER(IFERROR(SEARCH(Anketa!$E$3,'SDF biotopi'!$A945,1),""))</f>
        <v>0</v>
      </c>
      <c r="J945" t="str">
        <f>IF(I945=1,COUNTIF($I$2:I945,1),"")</f>
        <v/>
      </c>
      <c r="K945" t="str">
        <f>IFERROR(INDEX($B$2:$B$2873,MATCH(ROWS($J$2:J945),$J$2:$J$2873,0)),"")</f>
        <v/>
      </c>
    </row>
    <row r="946" spans="1:11">
      <c r="A946" s="60" t="s">
        <v>296</v>
      </c>
      <c r="B946" s="60" t="s">
        <v>807</v>
      </c>
      <c r="C946" s="59">
        <v>7.02</v>
      </c>
      <c r="D946" s="60" t="s">
        <v>39</v>
      </c>
      <c r="E946" s="60" t="s">
        <v>41</v>
      </c>
      <c r="F946" s="60" t="s">
        <v>40</v>
      </c>
      <c r="G946" s="60" t="s">
        <v>210</v>
      </c>
      <c r="H946" s="60" t="s">
        <v>41</v>
      </c>
      <c r="I946">
        <f>--ISNUMBER(IFERROR(SEARCH(Anketa!$E$3,'SDF biotopi'!$A946,1),""))</f>
        <v>0</v>
      </c>
      <c r="J946" t="str">
        <f>IF(I946=1,COUNTIF($I$2:I946,1),"")</f>
        <v/>
      </c>
      <c r="K946" t="str">
        <f>IFERROR(INDEX($B$2:$B$2873,MATCH(ROWS($J$2:J946),$J$2:$J$2873,0)),"")</f>
        <v/>
      </c>
    </row>
    <row r="947" spans="1:11">
      <c r="A947" s="60" t="s">
        <v>298</v>
      </c>
      <c r="B947" s="60" t="s">
        <v>808</v>
      </c>
      <c r="C947" s="59">
        <v>91.59</v>
      </c>
      <c r="D947" s="60" t="s">
        <v>39</v>
      </c>
      <c r="E947" s="60" t="s">
        <v>210</v>
      </c>
      <c r="F947" s="60" t="s">
        <v>40</v>
      </c>
      <c r="G947" s="60" t="s">
        <v>41</v>
      </c>
      <c r="H947" s="60" t="s">
        <v>41</v>
      </c>
      <c r="I947">
        <f>--ISNUMBER(IFERROR(SEARCH(Anketa!$E$3,'SDF biotopi'!$A947,1),""))</f>
        <v>0</v>
      </c>
      <c r="J947" t="str">
        <f>IF(I947=1,COUNTIF($I$2:I947,1),"")</f>
        <v/>
      </c>
      <c r="K947" t="str">
        <f>IFERROR(INDEX($B$2:$B$2873,MATCH(ROWS($J$2:J947),$J$2:$J$2873,0)),"")</f>
        <v/>
      </c>
    </row>
    <row r="948" spans="1:11">
      <c r="A948" s="60" t="s">
        <v>298</v>
      </c>
      <c r="B948" s="60" t="s">
        <v>814</v>
      </c>
      <c r="C948" s="59">
        <v>5.8</v>
      </c>
      <c r="D948" s="60" t="s">
        <v>39</v>
      </c>
      <c r="E948" s="60" t="s">
        <v>41</v>
      </c>
      <c r="F948" s="60" t="s">
        <v>40</v>
      </c>
      <c r="G948" s="60" t="s">
        <v>41</v>
      </c>
      <c r="H948" s="60" t="s">
        <v>41</v>
      </c>
      <c r="I948">
        <f>--ISNUMBER(IFERROR(SEARCH(Anketa!$E$3,'SDF biotopi'!$A948,1),""))</f>
        <v>0</v>
      </c>
      <c r="J948" t="str">
        <f>IF(I948=1,COUNTIF($I$2:I948,1),"")</f>
        <v/>
      </c>
      <c r="K948" t="str">
        <f>IFERROR(INDEX($B$2:$B$2873,MATCH(ROWS($J$2:J948),$J$2:$J$2873,0)),"")</f>
        <v/>
      </c>
    </row>
    <row r="949" spans="1:11">
      <c r="A949" s="60" t="s">
        <v>298</v>
      </c>
      <c r="B949" s="60" t="s">
        <v>802</v>
      </c>
      <c r="C949" s="59">
        <v>8.1199999999999992</v>
      </c>
      <c r="D949" s="60" t="s">
        <v>39</v>
      </c>
      <c r="E949" s="60" t="s">
        <v>40</v>
      </c>
      <c r="F949" s="60" t="s">
        <v>40</v>
      </c>
      <c r="G949" s="60" t="s">
        <v>41</v>
      </c>
      <c r="H949" s="60" t="s">
        <v>40</v>
      </c>
      <c r="I949">
        <f>--ISNUMBER(IFERROR(SEARCH(Anketa!$E$3,'SDF biotopi'!$A949,1),""))</f>
        <v>0</v>
      </c>
      <c r="J949" t="str">
        <f>IF(I949=1,COUNTIF($I$2:I949,1),"")</f>
        <v/>
      </c>
      <c r="K949" t="str">
        <f>IFERROR(INDEX($B$2:$B$2873,MATCH(ROWS($J$2:J949),$J$2:$J$2873,0)),"")</f>
        <v/>
      </c>
    </row>
    <row r="950" spans="1:11">
      <c r="A950" s="60" t="s">
        <v>300</v>
      </c>
      <c r="B950" s="60" t="s">
        <v>810</v>
      </c>
      <c r="C950" s="59">
        <v>0.5</v>
      </c>
      <c r="D950" s="60" t="s">
        <v>39</v>
      </c>
      <c r="E950" s="60" t="s">
        <v>40</v>
      </c>
      <c r="F950" s="60" t="s">
        <v>40</v>
      </c>
      <c r="G950" s="60" t="s">
        <v>41</v>
      </c>
      <c r="H950" s="60" t="s">
        <v>40</v>
      </c>
      <c r="I950">
        <f>--ISNUMBER(IFERROR(SEARCH(Anketa!$E$3,'SDF biotopi'!$A950,1),""))</f>
        <v>0</v>
      </c>
      <c r="J950" t="str">
        <f>IF(I950=1,COUNTIF($I$2:I950,1),"")</f>
        <v/>
      </c>
      <c r="K950" t="str">
        <f>IFERROR(INDEX($B$2:$B$2873,MATCH(ROWS($J$2:J950),$J$2:$J$2873,0)),"")</f>
        <v/>
      </c>
    </row>
    <row r="951" spans="1:11">
      <c r="A951" s="60" t="s">
        <v>300</v>
      </c>
      <c r="B951" s="60" t="s">
        <v>805</v>
      </c>
      <c r="C951" s="59">
        <v>95.28</v>
      </c>
      <c r="D951" s="60" t="s">
        <v>39</v>
      </c>
      <c r="E951" s="60" t="s">
        <v>818</v>
      </c>
      <c r="F951" s="60" t="s">
        <v>40</v>
      </c>
      <c r="G951" s="60" t="s">
        <v>818</v>
      </c>
      <c r="H951" s="60" t="s">
        <v>818</v>
      </c>
      <c r="I951">
        <f>--ISNUMBER(IFERROR(SEARCH(Anketa!$E$3,'SDF biotopi'!$A951,1),""))</f>
        <v>0</v>
      </c>
      <c r="J951" t="str">
        <f>IF(I951=1,COUNTIF($I$2:I951,1),"")</f>
        <v/>
      </c>
      <c r="K951" t="str">
        <f>IFERROR(INDEX($B$2:$B$2873,MATCH(ROWS($J$2:J951),$J$2:$J$2873,0)),"")</f>
        <v/>
      </c>
    </row>
    <row r="952" spans="1:11">
      <c r="A952" s="60" t="s">
        <v>300</v>
      </c>
      <c r="B952" s="60" t="s">
        <v>814</v>
      </c>
      <c r="C952" s="59">
        <v>29.29</v>
      </c>
      <c r="D952" s="60" t="s">
        <v>39</v>
      </c>
      <c r="E952" s="60" t="s">
        <v>818</v>
      </c>
      <c r="F952" s="60" t="s">
        <v>40</v>
      </c>
      <c r="G952" s="60" t="s">
        <v>818</v>
      </c>
      <c r="H952" s="60" t="s">
        <v>818</v>
      </c>
      <c r="I952">
        <f>--ISNUMBER(IFERROR(SEARCH(Anketa!$E$3,'SDF biotopi'!$A952,1),""))</f>
        <v>0</v>
      </c>
      <c r="J952" t="str">
        <f>IF(I952=1,COUNTIF($I$2:I952,1),"")</f>
        <v/>
      </c>
      <c r="K952" t="str">
        <f>IFERROR(INDEX($B$2:$B$2873,MATCH(ROWS($J$2:J952),$J$2:$J$2873,0)),"")</f>
        <v/>
      </c>
    </row>
    <row r="953" spans="1:11">
      <c r="A953" s="60" t="s">
        <v>300</v>
      </c>
      <c r="B953" s="60" t="s">
        <v>808</v>
      </c>
      <c r="C953" s="59">
        <v>37.9</v>
      </c>
      <c r="D953" s="60" t="s">
        <v>39</v>
      </c>
      <c r="E953" s="60" t="s">
        <v>210</v>
      </c>
      <c r="F953" s="60" t="s">
        <v>40</v>
      </c>
      <c r="G953" s="60" t="s">
        <v>210</v>
      </c>
      <c r="H953" s="60" t="s">
        <v>210</v>
      </c>
      <c r="I953">
        <f>--ISNUMBER(IFERROR(SEARCH(Anketa!$E$3,'SDF biotopi'!$A953,1),""))</f>
        <v>0</v>
      </c>
      <c r="J953" t="str">
        <f>IF(I953=1,COUNTIF($I$2:I953,1),"")</f>
        <v/>
      </c>
      <c r="K953" t="str">
        <f>IFERROR(INDEX($B$2:$B$2873,MATCH(ROWS($J$2:J953),$J$2:$J$2873,0)),"")</f>
        <v/>
      </c>
    </row>
    <row r="954" spans="1:11">
      <c r="A954" s="60" t="s">
        <v>300</v>
      </c>
      <c r="B954" s="60" t="s">
        <v>802</v>
      </c>
      <c r="C954" s="59">
        <v>3.16</v>
      </c>
      <c r="D954" s="60" t="s">
        <v>39</v>
      </c>
      <c r="E954" s="60" t="s">
        <v>818</v>
      </c>
      <c r="F954" s="60" t="s">
        <v>40</v>
      </c>
      <c r="G954" s="60" t="s">
        <v>818</v>
      </c>
      <c r="H954" s="60" t="s">
        <v>818</v>
      </c>
      <c r="I954">
        <f>--ISNUMBER(IFERROR(SEARCH(Anketa!$E$3,'SDF biotopi'!$A954,1),""))</f>
        <v>0</v>
      </c>
      <c r="J954" t="str">
        <f>IF(I954=1,COUNTIF($I$2:I954,1),"")</f>
        <v/>
      </c>
      <c r="K954" t="str">
        <f>IFERROR(INDEX($B$2:$B$2873,MATCH(ROWS($J$2:J954),$J$2:$J$2873,0)),"")</f>
        <v/>
      </c>
    </row>
    <row r="955" spans="1:11">
      <c r="A955" s="60" t="s">
        <v>300</v>
      </c>
      <c r="B955" s="60" t="s">
        <v>807</v>
      </c>
      <c r="C955" s="59">
        <v>22.98</v>
      </c>
      <c r="D955" s="60" t="s">
        <v>39</v>
      </c>
      <c r="E955" s="60" t="s">
        <v>818</v>
      </c>
      <c r="F955" s="60" t="s">
        <v>40</v>
      </c>
      <c r="G955" s="60" t="s">
        <v>818</v>
      </c>
      <c r="H955" s="60" t="s">
        <v>818</v>
      </c>
      <c r="I955">
        <f>--ISNUMBER(IFERROR(SEARCH(Anketa!$E$3,'SDF biotopi'!$A955,1),""))</f>
        <v>0</v>
      </c>
      <c r="J955" t="str">
        <f>IF(I955=1,COUNTIF($I$2:I955,1),"")</f>
        <v/>
      </c>
      <c r="K955" t="str">
        <f>IFERROR(INDEX($B$2:$B$2873,MATCH(ROWS($J$2:J955),$J$2:$J$2873,0)),"")</f>
        <v/>
      </c>
    </row>
    <row r="956" spans="1:11">
      <c r="A956" s="60" t="s">
        <v>302</v>
      </c>
      <c r="B956" s="60" t="s">
        <v>814</v>
      </c>
      <c r="C956" s="59">
        <v>75.63</v>
      </c>
      <c r="D956" s="60" t="s">
        <v>39</v>
      </c>
      <c r="E956" s="60" t="s">
        <v>210</v>
      </c>
      <c r="F956" s="60" t="s">
        <v>40</v>
      </c>
      <c r="G956" s="60" t="s">
        <v>210</v>
      </c>
      <c r="H956" s="60" t="s">
        <v>41</v>
      </c>
      <c r="I956">
        <f>--ISNUMBER(IFERROR(SEARCH(Anketa!$E$3,'SDF biotopi'!$A956,1),""))</f>
        <v>0</v>
      </c>
      <c r="J956" t="str">
        <f>IF(I956=1,COUNTIF($I$2:I956,1),"")</f>
        <v/>
      </c>
      <c r="K956" t="str">
        <f>IFERROR(INDEX($B$2:$B$2873,MATCH(ROWS($J$2:J956),$J$2:$J$2873,0)),"")</f>
        <v/>
      </c>
    </row>
    <row r="957" spans="1:11">
      <c r="A957" s="60" t="s">
        <v>302</v>
      </c>
      <c r="B957" s="60" t="s">
        <v>830</v>
      </c>
      <c r="C957" s="59">
        <v>0</v>
      </c>
      <c r="D957" s="60" t="s">
        <v>39</v>
      </c>
      <c r="E957" s="60" t="s">
        <v>818</v>
      </c>
      <c r="F957" s="60" t="s">
        <v>40</v>
      </c>
      <c r="G957" s="60" t="s">
        <v>818</v>
      </c>
      <c r="H957" s="60" t="s">
        <v>818</v>
      </c>
      <c r="I957">
        <f>--ISNUMBER(IFERROR(SEARCH(Anketa!$E$3,'SDF biotopi'!$A957,1),""))</f>
        <v>0</v>
      </c>
      <c r="J957" t="str">
        <f>IF(I957=1,COUNTIF($I$2:I957,1),"")</f>
        <v/>
      </c>
      <c r="K957" t="str">
        <f>IFERROR(INDEX($B$2:$B$2873,MATCH(ROWS($J$2:J957),$J$2:$J$2873,0)),"")</f>
        <v/>
      </c>
    </row>
    <row r="958" spans="1:11">
      <c r="A958" s="60" t="s">
        <v>302</v>
      </c>
      <c r="B958" s="60" t="s">
        <v>828</v>
      </c>
      <c r="C958" s="59">
        <v>0</v>
      </c>
      <c r="D958" s="60" t="s">
        <v>67</v>
      </c>
      <c r="E958" s="60" t="s">
        <v>50</v>
      </c>
      <c r="F958" s="60" t="s">
        <v>824</v>
      </c>
      <c r="G958" s="60" t="s">
        <v>824</v>
      </c>
      <c r="H958" s="60" t="s">
        <v>824</v>
      </c>
      <c r="I958">
        <f>--ISNUMBER(IFERROR(SEARCH(Anketa!$E$3,'SDF biotopi'!$A958,1),""))</f>
        <v>0</v>
      </c>
      <c r="J958" t="str">
        <f>IF(I958=1,COUNTIF($I$2:I958,1),"")</f>
        <v/>
      </c>
      <c r="K958" t="str">
        <f>IFERROR(INDEX($B$2:$B$2873,MATCH(ROWS($J$2:J958),$J$2:$J$2873,0)),"")</f>
        <v/>
      </c>
    </row>
    <row r="959" spans="1:11">
      <c r="A959" s="60" t="s">
        <v>302</v>
      </c>
      <c r="B959" s="60" t="s">
        <v>804</v>
      </c>
      <c r="C959" s="59">
        <v>0.55000000000000004</v>
      </c>
      <c r="D959" s="60" t="s">
        <v>39</v>
      </c>
      <c r="E959" s="60" t="s">
        <v>210</v>
      </c>
      <c r="F959" s="60" t="s">
        <v>40</v>
      </c>
      <c r="G959" s="60" t="s">
        <v>41</v>
      </c>
      <c r="H959" s="60" t="s">
        <v>41</v>
      </c>
      <c r="I959">
        <f>--ISNUMBER(IFERROR(SEARCH(Anketa!$E$3,'SDF biotopi'!$A959,1),""))</f>
        <v>0</v>
      </c>
      <c r="J959" t="str">
        <f>IF(I959=1,COUNTIF($I$2:I959,1),"")</f>
        <v/>
      </c>
      <c r="K959" t="str">
        <f>IFERROR(INDEX($B$2:$B$2873,MATCH(ROWS($J$2:J959),$J$2:$J$2873,0)),"")</f>
        <v/>
      </c>
    </row>
    <row r="960" spans="1:11">
      <c r="A960" s="60" t="s">
        <v>302</v>
      </c>
      <c r="B960" s="60" t="s">
        <v>808</v>
      </c>
      <c r="C960" s="59">
        <v>83.63</v>
      </c>
      <c r="D960" s="60" t="s">
        <v>39</v>
      </c>
      <c r="E960" s="60" t="s">
        <v>210</v>
      </c>
      <c r="F960" s="60" t="s">
        <v>40</v>
      </c>
      <c r="G960" s="60" t="s">
        <v>210</v>
      </c>
      <c r="H960" s="60" t="s">
        <v>40</v>
      </c>
      <c r="I960">
        <f>--ISNUMBER(IFERROR(SEARCH(Anketa!$E$3,'SDF biotopi'!$A960,1),""))</f>
        <v>0</v>
      </c>
      <c r="J960" t="str">
        <f>IF(I960=1,COUNTIF($I$2:I960,1),"")</f>
        <v/>
      </c>
      <c r="K960" t="str">
        <f>IFERROR(INDEX($B$2:$B$2873,MATCH(ROWS($J$2:J960),$J$2:$J$2873,0)),"")</f>
        <v/>
      </c>
    </row>
    <row r="961" spans="1:11">
      <c r="A961" s="60" t="s">
        <v>302</v>
      </c>
      <c r="B961" s="60" t="s">
        <v>823</v>
      </c>
      <c r="C961" s="59">
        <v>68.599999999999994</v>
      </c>
      <c r="D961" s="60" t="s">
        <v>39</v>
      </c>
      <c r="E961" s="60" t="s">
        <v>818</v>
      </c>
      <c r="F961" s="60" t="s">
        <v>40</v>
      </c>
      <c r="G961" s="60" t="s">
        <v>818</v>
      </c>
      <c r="H961" s="60" t="s">
        <v>818</v>
      </c>
      <c r="I961">
        <f>--ISNUMBER(IFERROR(SEARCH(Anketa!$E$3,'SDF biotopi'!$A961,1),""))</f>
        <v>0</v>
      </c>
      <c r="J961" t="str">
        <f>IF(I961=1,COUNTIF($I$2:I961,1),"")</f>
        <v/>
      </c>
      <c r="K961" t="str">
        <f>IFERROR(INDEX($B$2:$B$2873,MATCH(ROWS($J$2:J961),$J$2:$J$2873,0)),"")</f>
        <v/>
      </c>
    </row>
    <row r="962" spans="1:11">
      <c r="A962" s="60" t="s">
        <v>302</v>
      </c>
      <c r="B962" s="60" t="s">
        <v>810</v>
      </c>
      <c r="C962" s="59">
        <v>147.69999999999999</v>
      </c>
      <c r="D962" s="60" t="s">
        <v>39</v>
      </c>
      <c r="E962" s="60" t="s">
        <v>210</v>
      </c>
      <c r="F962" s="60" t="s">
        <v>40</v>
      </c>
      <c r="G962" s="60" t="s">
        <v>210</v>
      </c>
      <c r="H962" s="60" t="s">
        <v>210</v>
      </c>
      <c r="I962">
        <f>--ISNUMBER(IFERROR(SEARCH(Anketa!$E$3,'SDF biotopi'!$A962,1),""))</f>
        <v>0</v>
      </c>
      <c r="J962" t="str">
        <f>IF(I962=1,COUNTIF($I$2:I962,1),"")</f>
        <v/>
      </c>
      <c r="K962" t="str">
        <f>IFERROR(INDEX($B$2:$B$2873,MATCH(ROWS($J$2:J962),$J$2:$J$2873,0)),"")</f>
        <v/>
      </c>
    </row>
    <row r="963" spans="1:11">
      <c r="A963" s="60" t="s">
        <v>304</v>
      </c>
      <c r="B963" s="60" t="s">
        <v>804</v>
      </c>
      <c r="C963" s="59">
        <v>37.380000000000003</v>
      </c>
      <c r="D963" s="60" t="s">
        <v>39</v>
      </c>
      <c r="E963" s="60" t="s">
        <v>41</v>
      </c>
      <c r="F963" s="60" t="s">
        <v>40</v>
      </c>
      <c r="G963" s="60" t="s">
        <v>41</v>
      </c>
      <c r="H963" s="60" t="s">
        <v>41</v>
      </c>
      <c r="I963">
        <f>--ISNUMBER(IFERROR(SEARCH(Anketa!$E$3,'SDF biotopi'!$A963,1),""))</f>
        <v>0</v>
      </c>
      <c r="J963" t="str">
        <f>IF(I963=1,COUNTIF($I$2:I963,1),"")</f>
        <v/>
      </c>
      <c r="K963" t="str">
        <f>IFERROR(INDEX($B$2:$B$2873,MATCH(ROWS($J$2:J963),$J$2:$J$2873,0)),"")</f>
        <v/>
      </c>
    </row>
    <row r="964" spans="1:11">
      <c r="A964" s="60" t="s">
        <v>304</v>
      </c>
      <c r="B964" s="60" t="s">
        <v>814</v>
      </c>
      <c r="C964" s="59">
        <v>308.74</v>
      </c>
      <c r="D964" s="60" t="s">
        <v>39</v>
      </c>
      <c r="E964" s="60" t="s">
        <v>210</v>
      </c>
      <c r="F964" s="60" t="s">
        <v>40</v>
      </c>
      <c r="G964" s="60" t="s">
        <v>41</v>
      </c>
      <c r="H964" s="60" t="s">
        <v>210</v>
      </c>
      <c r="I964">
        <f>--ISNUMBER(IFERROR(SEARCH(Anketa!$E$3,'SDF biotopi'!$A964,1),""))</f>
        <v>0</v>
      </c>
      <c r="J964" t="str">
        <f>IF(I964=1,COUNTIF($I$2:I964,1),"")</f>
        <v/>
      </c>
      <c r="K964" t="str">
        <f>IFERROR(INDEX($B$2:$B$2873,MATCH(ROWS($J$2:J964),$J$2:$J$2873,0)),"")</f>
        <v/>
      </c>
    </row>
    <row r="965" spans="1:11">
      <c r="A965" s="60" t="s">
        <v>304</v>
      </c>
      <c r="B965" s="60" t="s">
        <v>805</v>
      </c>
      <c r="C965" s="59">
        <v>142.32</v>
      </c>
      <c r="D965" s="60" t="s">
        <v>39</v>
      </c>
      <c r="E965" s="60" t="s">
        <v>210</v>
      </c>
      <c r="F965" s="60" t="s">
        <v>40</v>
      </c>
      <c r="G965" s="60" t="s">
        <v>210</v>
      </c>
      <c r="H965" s="60" t="s">
        <v>210</v>
      </c>
      <c r="I965">
        <f>--ISNUMBER(IFERROR(SEARCH(Anketa!$E$3,'SDF biotopi'!$A965,1),""))</f>
        <v>0</v>
      </c>
      <c r="J965" t="str">
        <f>IF(I965=1,COUNTIF($I$2:I965,1),"")</f>
        <v/>
      </c>
      <c r="K965" t="str">
        <f>IFERROR(INDEX($B$2:$B$2873,MATCH(ROWS($J$2:J965),$J$2:$J$2873,0)),"")</f>
        <v/>
      </c>
    </row>
    <row r="966" spans="1:11">
      <c r="A966" s="60" t="s">
        <v>304</v>
      </c>
      <c r="B966" s="60" t="s">
        <v>828</v>
      </c>
      <c r="C966" s="59">
        <v>0</v>
      </c>
      <c r="D966" s="60" t="s">
        <v>39</v>
      </c>
      <c r="E966" s="60" t="s">
        <v>210</v>
      </c>
      <c r="F966" s="60" t="s">
        <v>40</v>
      </c>
      <c r="G966" s="60" t="s">
        <v>210</v>
      </c>
      <c r="H966" s="60" t="s">
        <v>210</v>
      </c>
      <c r="I966">
        <f>--ISNUMBER(IFERROR(SEARCH(Anketa!$E$3,'SDF biotopi'!$A966,1),""))</f>
        <v>0</v>
      </c>
      <c r="J966" t="str">
        <f>IF(I966=1,COUNTIF($I$2:I966,1),"")</f>
        <v/>
      </c>
      <c r="K966" t="str">
        <f>IFERROR(INDEX($B$2:$B$2873,MATCH(ROWS($J$2:J966),$J$2:$J$2873,0)),"")</f>
        <v/>
      </c>
    </row>
    <row r="967" spans="1:11">
      <c r="A967" s="60" t="s">
        <v>304</v>
      </c>
      <c r="B967" s="60" t="s">
        <v>823</v>
      </c>
      <c r="C967" s="59">
        <v>0</v>
      </c>
      <c r="D967" s="60" t="s">
        <v>39</v>
      </c>
      <c r="E967" s="60" t="s">
        <v>818</v>
      </c>
      <c r="F967" s="60" t="s">
        <v>40</v>
      </c>
      <c r="G967" s="60" t="s">
        <v>818</v>
      </c>
      <c r="H967" s="60" t="s">
        <v>818</v>
      </c>
      <c r="I967">
        <f>--ISNUMBER(IFERROR(SEARCH(Anketa!$E$3,'SDF biotopi'!$A967,1),""))</f>
        <v>0</v>
      </c>
      <c r="J967" t="str">
        <f>IF(I967=1,COUNTIF($I$2:I967,1),"")</f>
        <v/>
      </c>
      <c r="K967" t="str">
        <f>IFERROR(INDEX($B$2:$B$2873,MATCH(ROWS($J$2:J967),$J$2:$J$2873,0)),"")</f>
        <v/>
      </c>
    </row>
    <row r="968" spans="1:11">
      <c r="A968" s="60" t="s">
        <v>304</v>
      </c>
      <c r="B968" s="60" t="s">
        <v>808</v>
      </c>
      <c r="C968" s="59">
        <v>161.97</v>
      </c>
      <c r="D968" s="60" t="s">
        <v>39</v>
      </c>
      <c r="E968" s="60" t="s">
        <v>41</v>
      </c>
      <c r="F968" s="60" t="s">
        <v>40</v>
      </c>
      <c r="G968" s="60" t="s">
        <v>41</v>
      </c>
      <c r="H968" s="60" t="s">
        <v>41</v>
      </c>
      <c r="I968">
        <f>--ISNUMBER(IFERROR(SEARCH(Anketa!$E$3,'SDF biotopi'!$A968,1),""))</f>
        <v>0</v>
      </c>
      <c r="J968" t="str">
        <f>IF(I968=1,COUNTIF($I$2:I968,1),"")</f>
        <v/>
      </c>
      <c r="K968" t="str">
        <f>IFERROR(INDEX($B$2:$B$2873,MATCH(ROWS($J$2:J968),$J$2:$J$2873,0)),"")</f>
        <v/>
      </c>
    </row>
    <row r="969" spans="1:11">
      <c r="A969" s="60" t="s">
        <v>304</v>
      </c>
      <c r="B969" s="60" t="s">
        <v>802</v>
      </c>
      <c r="C969" s="59">
        <v>0</v>
      </c>
      <c r="D969" s="60" t="s">
        <v>39</v>
      </c>
      <c r="E969" s="60" t="s">
        <v>818</v>
      </c>
      <c r="F969" s="60" t="s">
        <v>40</v>
      </c>
      <c r="G969" s="60" t="s">
        <v>818</v>
      </c>
      <c r="H969" s="60" t="s">
        <v>818</v>
      </c>
      <c r="I969">
        <f>--ISNUMBER(IFERROR(SEARCH(Anketa!$E$3,'SDF biotopi'!$A969,1),""))</f>
        <v>0</v>
      </c>
      <c r="J969" t="str">
        <f>IF(I969=1,COUNTIF($I$2:I969,1),"")</f>
        <v/>
      </c>
      <c r="K969" t="str">
        <f>IFERROR(INDEX($B$2:$B$2873,MATCH(ROWS($J$2:J969),$J$2:$J$2873,0)),"")</f>
        <v/>
      </c>
    </row>
    <row r="970" spans="1:11">
      <c r="A970" s="60" t="s">
        <v>306</v>
      </c>
      <c r="B970" s="60" t="s">
        <v>805</v>
      </c>
      <c r="C970" s="59">
        <v>0</v>
      </c>
      <c r="D970" s="60" t="s">
        <v>39</v>
      </c>
      <c r="E970" s="60" t="s">
        <v>210</v>
      </c>
      <c r="F970" s="60" t="s">
        <v>40</v>
      </c>
      <c r="G970" s="60" t="s">
        <v>41</v>
      </c>
      <c r="H970" s="60" t="s">
        <v>210</v>
      </c>
      <c r="I970">
        <f>--ISNUMBER(IFERROR(SEARCH(Anketa!$E$3,'SDF biotopi'!$A970,1),""))</f>
        <v>0</v>
      </c>
      <c r="J970" t="str">
        <f>IF(I970=1,COUNTIF($I$2:I970,1),"")</f>
        <v/>
      </c>
      <c r="K970" t="str">
        <f>IFERROR(INDEX($B$2:$B$2873,MATCH(ROWS($J$2:J970),$J$2:$J$2873,0)),"")</f>
        <v/>
      </c>
    </row>
    <row r="971" spans="1:11">
      <c r="A971" s="60" t="s">
        <v>306</v>
      </c>
      <c r="B971" s="60" t="s">
        <v>810</v>
      </c>
      <c r="C971" s="59">
        <v>1.9</v>
      </c>
      <c r="D971" s="60" t="s">
        <v>39</v>
      </c>
      <c r="E971" s="60" t="s">
        <v>210</v>
      </c>
      <c r="F971" s="60" t="s">
        <v>40</v>
      </c>
      <c r="G971" s="60" t="s">
        <v>41</v>
      </c>
      <c r="H971" s="60" t="s">
        <v>210</v>
      </c>
      <c r="I971">
        <f>--ISNUMBER(IFERROR(SEARCH(Anketa!$E$3,'SDF biotopi'!$A971,1),""))</f>
        <v>0</v>
      </c>
      <c r="J971" t="str">
        <f>IF(I971=1,COUNTIF($I$2:I971,1),"")</f>
        <v/>
      </c>
      <c r="K971" t="str">
        <f>IFERROR(INDEX($B$2:$B$2873,MATCH(ROWS($J$2:J971),$J$2:$J$2873,0)),"")</f>
        <v/>
      </c>
    </row>
    <row r="972" spans="1:11">
      <c r="A972" s="60" t="s">
        <v>306</v>
      </c>
      <c r="B972" s="60" t="s">
        <v>814</v>
      </c>
      <c r="C972" s="59">
        <v>765.61</v>
      </c>
      <c r="D972" s="60" t="s">
        <v>39</v>
      </c>
      <c r="E972" s="60" t="s">
        <v>210</v>
      </c>
      <c r="F972" s="60" t="s">
        <v>40</v>
      </c>
      <c r="G972" s="60" t="s">
        <v>41</v>
      </c>
      <c r="H972" s="60" t="s">
        <v>210</v>
      </c>
      <c r="I972">
        <f>--ISNUMBER(IFERROR(SEARCH(Anketa!$E$3,'SDF biotopi'!$A972,1),""))</f>
        <v>0</v>
      </c>
      <c r="J972" t="str">
        <f>IF(I972=1,COUNTIF($I$2:I972,1),"")</f>
        <v/>
      </c>
      <c r="K972" t="str">
        <f>IFERROR(INDEX($B$2:$B$2873,MATCH(ROWS($J$2:J972),$J$2:$J$2873,0)),"")</f>
        <v/>
      </c>
    </row>
    <row r="973" spans="1:11">
      <c r="A973" s="60" t="s">
        <v>306</v>
      </c>
      <c r="B973" s="60" t="s">
        <v>804</v>
      </c>
      <c r="C973" s="59">
        <v>24.16</v>
      </c>
      <c r="D973" s="60" t="s">
        <v>39</v>
      </c>
      <c r="E973" s="60" t="s">
        <v>210</v>
      </c>
      <c r="F973" s="60" t="s">
        <v>40</v>
      </c>
      <c r="G973" s="60" t="s">
        <v>210</v>
      </c>
      <c r="H973" s="60" t="s">
        <v>210</v>
      </c>
      <c r="I973">
        <f>--ISNUMBER(IFERROR(SEARCH(Anketa!$E$3,'SDF biotopi'!$A973,1),""))</f>
        <v>0</v>
      </c>
      <c r="J973" t="str">
        <f>IF(I973=1,COUNTIF($I$2:I973,1),"")</f>
        <v/>
      </c>
      <c r="K973" t="str">
        <f>IFERROR(INDEX($B$2:$B$2873,MATCH(ROWS($J$2:J973),$J$2:$J$2873,0)),"")</f>
        <v/>
      </c>
    </row>
    <row r="974" spans="1:11">
      <c r="A974" s="60" t="s">
        <v>306</v>
      </c>
      <c r="B974" s="60" t="s">
        <v>828</v>
      </c>
      <c r="C974" s="59">
        <v>0</v>
      </c>
      <c r="D974" s="60" t="s">
        <v>39</v>
      </c>
      <c r="E974" s="60" t="s">
        <v>210</v>
      </c>
      <c r="F974" s="60" t="s">
        <v>40</v>
      </c>
      <c r="G974" s="60" t="s">
        <v>210</v>
      </c>
      <c r="H974" s="60" t="s">
        <v>210</v>
      </c>
      <c r="I974">
        <f>--ISNUMBER(IFERROR(SEARCH(Anketa!$E$3,'SDF biotopi'!$A974,1),""))</f>
        <v>0</v>
      </c>
      <c r="J974" t="str">
        <f>IF(I974=1,COUNTIF($I$2:I974,1),"")</f>
        <v/>
      </c>
      <c r="K974" t="str">
        <f>IFERROR(INDEX($B$2:$B$2873,MATCH(ROWS($J$2:J974),$J$2:$J$2873,0)),"")</f>
        <v/>
      </c>
    </row>
    <row r="975" spans="1:11">
      <c r="A975" s="60" t="s">
        <v>306</v>
      </c>
      <c r="B975" s="60" t="s">
        <v>802</v>
      </c>
      <c r="C975" s="59">
        <v>36.6</v>
      </c>
      <c r="D975" s="60" t="s">
        <v>39</v>
      </c>
      <c r="E975" s="60" t="s">
        <v>40</v>
      </c>
      <c r="F975" s="60" t="s">
        <v>40</v>
      </c>
      <c r="G975" s="60" t="s">
        <v>210</v>
      </c>
      <c r="H975" s="60" t="s">
        <v>40</v>
      </c>
      <c r="I975">
        <f>--ISNUMBER(IFERROR(SEARCH(Anketa!$E$3,'SDF biotopi'!$A975,1),""))</f>
        <v>0</v>
      </c>
      <c r="J975" t="str">
        <f>IF(I975=1,COUNTIF($I$2:I975,1),"")</f>
        <v/>
      </c>
      <c r="K975" t="str">
        <f>IFERROR(INDEX($B$2:$B$2873,MATCH(ROWS($J$2:J975),$J$2:$J$2873,0)),"")</f>
        <v/>
      </c>
    </row>
    <row r="976" spans="1:11">
      <c r="A976" s="60" t="s">
        <v>306</v>
      </c>
      <c r="B976" s="60" t="s">
        <v>811</v>
      </c>
      <c r="C976" s="59">
        <v>11.58</v>
      </c>
      <c r="D976" s="60" t="s">
        <v>39</v>
      </c>
      <c r="E976" s="60" t="s">
        <v>818</v>
      </c>
      <c r="F976" s="60" t="s">
        <v>40</v>
      </c>
      <c r="G976" s="60" t="s">
        <v>818</v>
      </c>
      <c r="H976" s="60" t="s">
        <v>818</v>
      </c>
      <c r="I976">
        <f>--ISNUMBER(IFERROR(SEARCH(Anketa!$E$3,'SDF biotopi'!$A976,1),""))</f>
        <v>0</v>
      </c>
      <c r="J976" t="str">
        <f>IF(I976=1,COUNTIF($I$2:I976,1),"")</f>
        <v/>
      </c>
      <c r="K976" t="str">
        <f>IFERROR(INDEX($B$2:$B$2873,MATCH(ROWS($J$2:J976),$J$2:$J$2873,0)),"")</f>
        <v/>
      </c>
    </row>
    <row r="977" spans="1:11">
      <c r="A977" s="60" t="s">
        <v>306</v>
      </c>
      <c r="B977" s="60" t="s">
        <v>808</v>
      </c>
      <c r="C977" s="59">
        <v>165.23</v>
      </c>
      <c r="D977" s="60" t="s">
        <v>39</v>
      </c>
      <c r="E977" s="60" t="s">
        <v>210</v>
      </c>
      <c r="F977" s="60" t="s">
        <v>40</v>
      </c>
      <c r="G977" s="60" t="s">
        <v>41</v>
      </c>
      <c r="H977" s="60" t="s">
        <v>210</v>
      </c>
      <c r="I977">
        <f>--ISNUMBER(IFERROR(SEARCH(Anketa!$E$3,'SDF biotopi'!$A977,1),""))</f>
        <v>0</v>
      </c>
      <c r="J977" t="str">
        <f>IF(I977=1,COUNTIF($I$2:I977,1),"")</f>
        <v/>
      </c>
      <c r="K977" t="str">
        <f>IFERROR(INDEX($B$2:$B$2873,MATCH(ROWS($J$2:J977),$J$2:$J$2873,0)),"")</f>
        <v/>
      </c>
    </row>
    <row r="978" spans="1:11">
      <c r="A978" s="60" t="s">
        <v>306</v>
      </c>
      <c r="B978" s="60" t="s">
        <v>816</v>
      </c>
      <c r="C978" s="59">
        <v>5.56</v>
      </c>
      <c r="D978" s="60" t="s">
        <v>39</v>
      </c>
      <c r="E978" s="60" t="s">
        <v>818</v>
      </c>
      <c r="F978" s="60" t="s">
        <v>40</v>
      </c>
      <c r="G978" s="60" t="s">
        <v>818</v>
      </c>
      <c r="H978" s="60" t="s">
        <v>818</v>
      </c>
      <c r="I978">
        <f>--ISNUMBER(IFERROR(SEARCH(Anketa!$E$3,'SDF biotopi'!$A978,1),""))</f>
        <v>0</v>
      </c>
      <c r="J978" t="str">
        <f>IF(I978=1,COUNTIF($I$2:I978,1),"")</f>
        <v/>
      </c>
      <c r="K978" t="str">
        <f>IFERROR(INDEX($B$2:$B$2873,MATCH(ROWS($J$2:J978),$J$2:$J$2873,0)),"")</f>
        <v/>
      </c>
    </row>
    <row r="979" spans="1:11">
      <c r="A979" s="60" t="s">
        <v>308</v>
      </c>
      <c r="B979" s="60" t="s">
        <v>802</v>
      </c>
      <c r="C979" s="59">
        <v>19.3</v>
      </c>
      <c r="D979" s="60" t="s">
        <v>39</v>
      </c>
      <c r="E979" s="60" t="s">
        <v>818</v>
      </c>
      <c r="F979" s="60" t="s">
        <v>40</v>
      </c>
      <c r="G979" s="60" t="s">
        <v>818</v>
      </c>
      <c r="H979" s="60" t="s">
        <v>818</v>
      </c>
      <c r="I979">
        <f>--ISNUMBER(IFERROR(SEARCH(Anketa!$E$3,'SDF biotopi'!$A979,1),""))</f>
        <v>0</v>
      </c>
      <c r="J979" t="str">
        <f>IF(I979=1,COUNTIF($I$2:I979,1),"")</f>
        <v/>
      </c>
      <c r="K979" t="str">
        <f>IFERROR(INDEX($B$2:$B$2873,MATCH(ROWS($J$2:J979),$J$2:$J$2873,0)),"")</f>
        <v/>
      </c>
    </row>
    <row r="980" spans="1:11">
      <c r="A980" s="60" t="s">
        <v>308</v>
      </c>
      <c r="B980" s="60" t="s">
        <v>812</v>
      </c>
      <c r="C980" s="59">
        <v>2.72</v>
      </c>
      <c r="D980" s="60" t="s">
        <v>39</v>
      </c>
      <c r="E980" s="60" t="s">
        <v>50</v>
      </c>
      <c r="F980" s="60" t="s">
        <v>818</v>
      </c>
      <c r="G980" s="60" t="s">
        <v>818</v>
      </c>
      <c r="H980" s="60" t="s">
        <v>818</v>
      </c>
      <c r="I980">
        <f>--ISNUMBER(IFERROR(SEARCH(Anketa!$E$3,'SDF biotopi'!$A980,1),""))</f>
        <v>0</v>
      </c>
      <c r="J980" t="str">
        <f>IF(I980=1,COUNTIF($I$2:I980,1),"")</f>
        <v/>
      </c>
      <c r="K980" t="str">
        <f>IFERROR(INDEX($B$2:$B$2873,MATCH(ROWS($J$2:J980),$J$2:$J$2873,0)),"")</f>
        <v/>
      </c>
    </row>
    <row r="981" spans="1:11">
      <c r="A981" s="60" t="s">
        <v>308</v>
      </c>
      <c r="B981" s="60" t="s">
        <v>823</v>
      </c>
      <c r="C981" s="59">
        <v>41.79</v>
      </c>
      <c r="D981" s="60" t="s">
        <v>39</v>
      </c>
      <c r="E981" s="60" t="s">
        <v>41</v>
      </c>
      <c r="F981" s="60" t="s">
        <v>40</v>
      </c>
      <c r="G981" s="60" t="s">
        <v>210</v>
      </c>
      <c r="H981" s="60" t="s">
        <v>41</v>
      </c>
      <c r="I981">
        <f>--ISNUMBER(IFERROR(SEARCH(Anketa!$E$3,'SDF biotopi'!$A981,1),""))</f>
        <v>0</v>
      </c>
      <c r="J981" t="str">
        <f>IF(I981=1,COUNTIF($I$2:I981,1),"")</f>
        <v/>
      </c>
      <c r="K981" t="str">
        <f>IFERROR(INDEX($B$2:$B$2873,MATCH(ROWS($J$2:J981),$J$2:$J$2873,0)),"")</f>
        <v/>
      </c>
    </row>
    <row r="982" spans="1:11">
      <c r="A982" s="60" t="s">
        <v>308</v>
      </c>
      <c r="B982" s="60" t="s">
        <v>820</v>
      </c>
      <c r="C982" s="59">
        <v>0.28000000000000003</v>
      </c>
      <c r="D982" s="60" t="s">
        <v>39</v>
      </c>
      <c r="E982" s="60" t="s">
        <v>818</v>
      </c>
      <c r="F982" s="60" t="s">
        <v>40</v>
      </c>
      <c r="G982" s="60" t="s">
        <v>818</v>
      </c>
      <c r="H982" s="60" t="s">
        <v>818</v>
      </c>
      <c r="I982">
        <f>--ISNUMBER(IFERROR(SEARCH(Anketa!$E$3,'SDF biotopi'!$A982,1),""))</f>
        <v>0</v>
      </c>
      <c r="J982" t="str">
        <f>IF(I982=1,COUNTIF($I$2:I982,1),"")</f>
        <v/>
      </c>
      <c r="K982" t="str">
        <f>IFERROR(INDEX($B$2:$B$2873,MATCH(ROWS($J$2:J982),$J$2:$J$2873,0)),"")</f>
        <v/>
      </c>
    </row>
    <row r="983" spans="1:11">
      <c r="A983" s="60" t="s">
        <v>308</v>
      </c>
      <c r="B983" s="60" t="s">
        <v>807</v>
      </c>
      <c r="C983" s="59">
        <v>6.08</v>
      </c>
      <c r="D983" s="60" t="s">
        <v>39</v>
      </c>
      <c r="E983" s="60" t="s">
        <v>818</v>
      </c>
      <c r="F983" s="60" t="s">
        <v>40</v>
      </c>
      <c r="G983" s="60" t="s">
        <v>818</v>
      </c>
      <c r="H983" s="60" t="s">
        <v>818</v>
      </c>
      <c r="I983">
        <f>--ISNUMBER(IFERROR(SEARCH(Anketa!$E$3,'SDF biotopi'!$A983,1),""))</f>
        <v>0</v>
      </c>
      <c r="J983" t="str">
        <f>IF(I983=1,COUNTIF($I$2:I983,1),"")</f>
        <v/>
      </c>
      <c r="K983" t="str">
        <f>IFERROR(INDEX($B$2:$B$2873,MATCH(ROWS($J$2:J983),$J$2:$J$2873,0)),"")</f>
        <v/>
      </c>
    </row>
    <row r="984" spans="1:11">
      <c r="A984" s="60" t="s">
        <v>310</v>
      </c>
      <c r="B984" s="60" t="s">
        <v>807</v>
      </c>
      <c r="C984" s="59">
        <v>8.1199999999999992</v>
      </c>
      <c r="D984" s="60" t="s">
        <v>39</v>
      </c>
      <c r="E984" s="60" t="s">
        <v>41</v>
      </c>
      <c r="F984" s="60" t="s">
        <v>40</v>
      </c>
      <c r="G984" s="60" t="s">
        <v>41</v>
      </c>
      <c r="H984" s="60" t="s">
        <v>41</v>
      </c>
      <c r="I984">
        <f>--ISNUMBER(IFERROR(SEARCH(Anketa!$E$3,'SDF biotopi'!$A984,1),""))</f>
        <v>0</v>
      </c>
      <c r="J984" t="str">
        <f>IF(I984=1,COUNTIF($I$2:I984,1),"")</f>
        <v/>
      </c>
      <c r="K984" t="str">
        <f>IFERROR(INDEX($B$2:$B$2873,MATCH(ROWS($J$2:J984),$J$2:$J$2873,0)),"")</f>
        <v/>
      </c>
    </row>
    <row r="985" spans="1:11">
      <c r="A985" s="60" t="s">
        <v>310</v>
      </c>
      <c r="B985" s="60" t="s">
        <v>808</v>
      </c>
      <c r="C985" s="59">
        <v>66.7</v>
      </c>
      <c r="D985" s="60" t="s">
        <v>39</v>
      </c>
      <c r="E985" s="60" t="s">
        <v>41</v>
      </c>
      <c r="F985" s="60" t="s">
        <v>40</v>
      </c>
      <c r="G985" s="60" t="s">
        <v>40</v>
      </c>
      <c r="H985" s="60" t="s">
        <v>40</v>
      </c>
      <c r="I985">
        <f>--ISNUMBER(IFERROR(SEARCH(Anketa!$E$3,'SDF biotopi'!$A985,1),""))</f>
        <v>0</v>
      </c>
      <c r="J985" t="str">
        <f>IF(I985=1,COUNTIF($I$2:I985,1),"")</f>
        <v/>
      </c>
      <c r="K985" t="str">
        <f>IFERROR(INDEX($B$2:$B$2873,MATCH(ROWS($J$2:J985),$J$2:$J$2873,0)),"")</f>
        <v/>
      </c>
    </row>
    <row r="986" spans="1:11">
      <c r="A986" s="60" t="s">
        <v>310</v>
      </c>
      <c r="B986" s="60" t="s">
        <v>828</v>
      </c>
      <c r="C986" s="59">
        <v>0</v>
      </c>
      <c r="D986" s="60" t="s">
        <v>67</v>
      </c>
      <c r="E986" s="60" t="s">
        <v>50</v>
      </c>
      <c r="F986" s="60" t="s">
        <v>824</v>
      </c>
      <c r="G986" s="60" t="s">
        <v>824</v>
      </c>
      <c r="H986" s="60" t="s">
        <v>824</v>
      </c>
      <c r="I986">
        <f>--ISNUMBER(IFERROR(SEARCH(Anketa!$E$3,'SDF biotopi'!$A986,1),""))</f>
        <v>0</v>
      </c>
      <c r="J986" t="str">
        <f>IF(I986=1,COUNTIF($I$2:I986,1),"")</f>
        <v/>
      </c>
      <c r="K986" t="str">
        <f>IFERROR(INDEX($B$2:$B$2873,MATCH(ROWS($J$2:J986),$J$2:$J$2873,0)),"")</f>
        <v/>
      </c>
    </row>
    <row r="987" spans="1:11">
      <c r="A987" s="60" t="s">
        <v>310</v>
      </c>
      <c r="B987" s="60" t="s">
        <v>810</v>
      </c>
      <c r="C987" s="59">
        <v>0</v>
      </c>
      <c r="D987" s="60" t="s">
        <v>39</v>
      </c>
      <c r="E987" s="60" t="s">
        <v>40</v>
      </c>
      <c r="F987" s="60" t="s">
        <v>40</v>
      </c>
      <c r="G987" s="60" t="s">
        <v>41</v>
      </c>
      <c r="H987" s="60" t="s">
        <v>40</v>
      </c>
      <c r="I987">
        <f>--ISNUMBER(IFERROR(SEARCH(Anketa!$E$3,'SDF biotopi'!$A987,1),""))</f>
        <v>0</v>
      </c>
      <c r="J987" t="str">
        <f>IF(I987=1,COUNTIF($I$2:I987,1),"")</f>
        <v/>
      </c>
      <c r="K987" t="str">
        <f>IFERROR(INDEX($B$2:$B$2873,MATCH(ROWS($J$2:J987),$J$2:$J$2873,0)),"")</f>
        <v/>
      </c>
    </row>
    <row r="988" spans="1:11">
      <c r="A988" s="60" t="s">
        <v>310</v>
      </c>
      <c r="B988" s="60" t="s">
        <v>814</v>
      </c>
      <c r="C988" s="59">
        <v>112.06</v>
      </c>
      <c r="D988" s="60" t="s">
        <v>39</v>
      </c>
      <c r="E988" s="60" t="s">
        <v>210</v>
      </c>
      <c r="F988" s="60" t="s">
        <v>40</v>
      </c>
      <c r="G988" s="60" t="s">
        <v>41</v>
      </c>
      <c r="H988" s="60" t="s">
        <v>41</v>
      </c>
      <c r="I988">
        <f>--ISNUMBER(IFERROR(SEARCH(Anketa!$E$3,'SDF biotopi'!$A988,1),""))</f>
        <v>0</v>
      </c>
      <c r="J988" t="str">
        <f>IF(I988=1,COUNTIF($I$2:I988,1),"")</f>
        <v/>
      </c>
      <c r="K988" t="str">
        <f>IFERROR(INDEX($B$2:$B$2873,MATCH(ROWS($J$2:J988),$J$2:$J$2873,0)),"")</f>
        <v/>
      </c>
    </row>
    <row r="989" spans="1:11">
      <c r="A989" s="60" t="s">
        <v>310</v>
      </c>
      <c r="B989" s="60" t="s">
        <v>805</v>
      </c>
      <c r="C989" s="59">
        <v>0</v>
      </c>
      <c r="D989" s="60" t="s">
        <v>39</v>
      </c>
      <c r="E989" s="60" t="s">
        <v>41</v>
      </c>
      <c r="F989" s="60" t="s">
        <v>40</v>
      </c>
      <c r="G989" s="60" t="s">
        <v>41</v>
      </c>
      <c r="H989" s="60" t="s">
        <v>41</v>
      </c>
      <c r="I989">
        <f>--ISNUMBER(IFERROR(SEARCH(Anketa!$E$3,'SDF biotopi'!$A989,1),""))</f>
        <v>0</v>
      </c>
      <c r="J989" t="str">
        <f>IF(I989=1,COUNTIF($I$2:I989,1),"")</f>
        <v/>
      </c>
      <c r="K989" t="str">
        <f>IFERROR(INDEX($B$2:$B$2873,MATCH(ROWS($J$2:J989),$J$2:$J$2873,0)),"")</f>
        <v/>
      </c>
    </row>
    <row r="990" spans="1:11">
      <c r="A990" s="60" t="s">
        <v>310</v>
      </c>
      <c r="B990" s="60" t="s">
        <v>802</v>
      </c>
      <c r="C990" s="59">
        <v>35.06</v>
      </c>
      <c r="D990" s="60" t="s">
        <v>39</v>
      </c>
      <c r="E990" s="60" t="s">
        <v>818</v>
      </c>
      <c r="F990" s="60" t="s">
        <v>40</v>
      </c>
      <c r="G990" s="60" t="s">
        <v>818</v>
      </c>
      <c r="H990" s="60" t="s">
        <v>818</v>
      </c>
      <c r="I990">
        <f>--ISNUMBER(IFERROR(SEARCH(Anketa!$E$3,'SDF biotopi'!$A990,1),""))</f>
        <v>0</v>
      </c>
      <c r="J990" t="str">
        <f>IF(I990=1,COUNTIF($I$2:I990,1),"")</f>
        <v/>
      </c>
      <c r="K990" t="str">
        <f>IFERROR(INDEX($B$2:$B$2873,MATCH(ROWS($J$2:J990),$J$2:$J$2873,0)),"")</f>
        <v/>
      </c>
    </row>
    <row r="991" spans="1:11">
      <c r="A991" s="60" t="s">
        <v>312</v>
      </c>
      <c r="B991" s="60" t="s">
        <v>802</v>
      </c>
      <c r="C991" s="59">
        <v>19.68</v>
      </c>
      <c r="D991" s="60" t="s">
        <v>39</v>
      </c>
      <c r="E991" s="60" t="s">
        <v>818</v>
      </c>
      <c r="F991" s="60" t="s">
        <v>40</v>
      </c>
      <c r="G991" s="60" t="s">
        <v>818</v>
      </c>
      <c r="H991" s="60" t="s">
        <v>818</v>
      </c>
      <c r="I991">
        <f>--ISNUMBER(IFERROR(SEARCH(Anketa!$E$3,'SDF biotopi'!$A991,1),""))</f>
        <v>0</v>
      </c>
      <c r="J991" t="str">
        <f>IF(I991=1,COUNTIF($I$2:I991,1),"")</f>
        <v/>
      </c>
      <c r="K991" t="str">
        <f>IFERROR(INDEX($B$2:$B$2873,MATCH(ROWS($J$2:J991),$J$2:$J$2873,0)),"")</f>
        <v/>
      </c>
    </row>
    <row r="992" spans="1:11">
      <c r="A992" s="60" t="s">
        <v>312</v>
      </c>
      <c r="B992" s="60" t="s">
        <v>807</v>
      </c>
      <c r="C992" s="59">
        <v>3.8</v>
      </c>
      <c r="D992" s="60" t="s">
        <v>39</v>
      </c>
      <c r="E992" s="60" t="s">
        <v>818</v>
      </c>
      <c r="F992" s="60" t="s">
        <v>40</v>
      </c>
      <c r="G992" s="60" t="s">
        <v>818</v>
      </c>
      <c r="H992" s="60" t="s">
        <v>818</v>
      </c>
      <c r="I992">
        <f>--ISNUMBER(IFERROR(SEARCH(Anketa!$E$3,'SDF biotopi'!$A992,1),""))</f>
        <v>0</v>
      </c>
      <c r="J992" t="str">
        <f>IF(I992=1,COUNTIF($I$2:I992,1),"")</f>
        <v/>
      </c>
      <c r="K992" t="str">
        <f>IFERROR(INDEX($B$2:$B$2873,MATCH(ROWS($J$2:J992),$J$2:$J$2873,0)),"")</f>
        <v/>
      </c>
    </row>
    <row r="993" spans="1:11">
      <c r="A993" s="60" t="s">
        <v>312</v>
      </c>
      <c r="B993" s="60" t="s">
        <v>808</v>
      </c>
      <c r="C993" s="59">
        <v>35.630000000000003</v>
      </c>
      <c r="D993" s="60" t="s">
        <v>39</v>
      </c>
      <c r="E993" s="60" t="s">
        <v>41</v>
      </c>
      <c r="F993" s="60" t="s">
        <v>40</v>
      </c>
      <c r="G993" s="60" t="s">
        <v>41</v>
      </c>
      <c r="H993" s="60" t="s">
        <v>41</v>
      </c>
      <c r="I993">
        <f>--ISNUMBER(IFERROR(SEARCH(Anketa!$E$3,'SDF biotopi'!$A993,1),""))</f>
        <v>0</v>
      </c>
      <c r="J993" t="str">
        <f>IF(I993=1,COUNTIF($I$2:I993,1),"")</f>
        <v/>
      </c>
      <c r="K993" t="str">
        <f>IFERROR(INDEX($B$2:$B$2873,MATCH(ROWS($J$2:J993),$J$2:$J$2873,0)),"")</f>
        <v/>
      </c>
    </row>
    <row r="994" spans="1:11">
      <c r="A994" s="60" t="s">
        <v>312</v>
      </c>
      <c r="B994" s="60" t="s">
        <v>811</v>
      </c>
      <c r="C994" s="59">
        <v>38.78</v>
      </c>
      <c r="D994" s="60" t="s">
        <v>39</v>
      </c>
      <c r="E994" s="60" t="s">
        <v>818</v>
      </c>
      <c r="F994" s="60" t="s">
        <v>818</v>
      </c>
      <c r="G994" s="60" t="s">
        <v>818</v>
      </c>
      <c r="H994" s="60" t="s">
        <v>818</v>
      </c>
      <c r="I994">
        <f>--ISNUMBER(IFERROR(SEARCH(Anketa!$E$3,'SDF biotopi'!$A994,1),""))</f>
        <v>0</v>
      </c>
      <c r="J994" t="str">
        <f>IF(I994=1,COUNTIF($I$2:I994,1),"")</f>
        <v/>
      </c>
      <c r="K994" t="str">
        <f>IFERROR(INDEX($B$2:$B$2873,MATCH(ROWS($J$2:J994),$J$2:$J$2873,0)),"")</f>
        <v/>
      </c>
    </row>
    <row r="995" spans="1:11">
      <c r="A995" s="60" t="s">
        <v>312</v>
      </c>
      <c r="B995" s="60" t="s">
        <v>814</v>
      </c>
      <c r="C995" s="59">
        <v>32.729999999999997</v>
      </c>
      <c r="D995" s="60" t="s">
        <v>39</v>
      </c>
      <c r="E995" s="60" t="s">
        <v>818</v>
      </c>
      <c r="F995" s="60" t="s">
        <v>40</v>
      </c>
      <c r="G995" s="60" t="s">
        <v>818</v>
      </c>
      <c r="H995" s="60" t="s">
        <v>818</v>
      </c>
      <c r="I995">
        <f>--ISNUMBER(IFERROR(SEARCH(Anketa!$E$3,'SDF biotopi'!$A995,1),""))</f>
        <v>0</v>
      </c>
      <c r="J995" t="str">
        <f>IF(I995=1,COUNTIF($I$2:I995,1),"")</f>
        <v/>
      </c>
      <c r="K995" t="str">
        <f>IFERROR(INDEX($B$2:$B$2873,MATCH(ROWS($J$2:J995),$J$2:$J$2873,0)),"")</f>
        <v/>
      </c>
    </row>
    <row r="996" spans="1:11">
      <c r="A996" s="60" t="s">
        <v>312</v>
      </c>
      <c r="B996" s="60" t="s">
        <v>805</v>
      </c>
      <c r="C996" s="59">
        <v>3.76</v>
      </c>
      <c r="D996" s="60" t="s">
        <v>39</v>
      </c>
      <c r="E996" s="60" t="s">
        <v>40</v>
      </c>
      <c r="F996" s="60" t="s">
        <v>40</v>
      </c>
      <c r="G996" s="60" t="s">
        <v>41</v>
      </c>
      <c r="H996" s="60" t="s">
        <v>40</v>
      </c>
      <c r="I996">
        <f>--ISNUMBER(IFERROR(SEARCH(Anketa!$E$3,'SDF biotopi'!$A996,1),""))</f>
        <v>0</v>
      </c>
      <c r="J996" t="str">
        <f>IF(I996=1,COUNTIF($I$2:I996,1),"")</f>
        <v/>
      </c>
      <c r="K996" t="str">
        <f>IFERROR(INDEX($B$2:$B$2873,MATCH(ROWS($J$2:J996),$J$2:$J$2873,0)),"")</f>
        <v/>
      </c>
    </row>
    <row r="997" spans="1:11">
      <c r="A997" s="60" t="s">
        <v>312</v>
      </c>
      <c r="B997" s="60" t="s">
        <v>804</v>
      </c>
      <c r="C997" s="59">
        <v>2.0299999999999998</v>
      </c>
      <c r="D997" s="60" t="s">
        <v>39</v>
      </c>
      <c r="E997" s="60" t="s">
        <v>41</v>
      </c>
      <c r="F997" s="60" t="s">
        <v>40</v>
      </c>
      <c r="G997" s="60" t="s">
        <v>210</v>
      </c>
      <c r="H997" s="60" t="s">
        <v>41</v>
      </c>
      <c r="I997">
        <f>--ISNUMBER(IFERROR(SEARCH(Anketa!$E$3,'SDF biotopi'!$A997,1),""))</f>
        <v>0</v>
      </c>
      <c r="J997" t="str">
        <f>IF(I997=1,COUNTIF($I$2:I997,1),"")</f>
        <v/>
      </c>
      <c r="K997" t="str">
        <f>IFERROR(INDEX($B$2:$B$2873,MATCH(ROWS($J$2:J997),$J$2:$J$2873,0)),"")</f>
        <v/>
      </c>
    </row>
    <row r="998" spans="1:11">
      <c r="A998" s="60" t="s">
        <v>312</v>
      </c>
      <c r="B998" s="60" t="s">
        <v>810</v>
      </c>
      <c r="C998" s="59">
        <v>1.06</v>
      </c>
      <c r="D998" s="60" t="s">
        <v>39</v>
      </c>
      <c r="E998" s="60" t="s">
        <v>40</v>
      </c>
      <c r="F998" s="60" t="s">
        <v>40</v>
      </c>
      <c r="G998" s="60" t="s">
        <v>210</v>
      </c>
      <c r="H998" s="60" t="s">
        <v>41</v>
      </c>
      <c r="I998">
        <f>--ISNUMBER(IFERROR(SEARCH(Anketa!$E$3,'SDF biotopi'!$A998,1),""))</f>
        <v>0</v>
      </c>
      <c r="J998" t="str">
        <f>IF(I998=1,COUNTIF($I$2:I998,1),"")</f>
        <v/>
      </c>
      <c r="K998" t="str">
        <f>IFERROR(INDEX($B$2:$B$2873,MATCH(ROWS($J$2:J998),$J$2:$J$2873,0)),"")</f>
        <v/>
      </c>
    </row>
    <row r="999" spans="1:11">
      <c r="A999" s="60" t="s">
        <v>314</v>
      </c>
      <c r="B999" s="60" t="s">
        <v>828</v>
      </c>
      <c r="C999" s="59">
        <v>0</v>
      </c>
      <c r="D999" s="60" t="s">
        <v>67</v>
      </c>
      <c r="E999" s="60" t="s">
        <v>50</v>
      </c>
      <c r="F999" s="60" t="s">
        <v>824</v>
      </c>
      <c r="G999" s="60" t="s">
        <v>824</v>
      </c>
      <c r="H999" s="60" t="s">
        <v>824</v>
      </c>
      <c r="I999">
        <f>--ISNUMBER(IFERROR(SEARCH(Anketa!$E$3,'SDF biotopi'!$A999,1),""))</f>
        <v>0</v>
      </c>
      <c r="J999" t="str">
        <f>IF(I999=1,COUNTIF($I$2:I999,1),"")</f>
        <v/>
      </c>
      <c r="K999" t="str">
        <f>IFERROR(INDEX($B$2:$B$2873,MATCH(ROWS($J$2:J999),$J$2:$J$2873,0)),"")</f>
        <v/>
      </c>
    </row>
    <row r="1000" spans="1:11">
      <c r="A1000" s="60" t="s">
        <v>314</v>
      </c>
      <c r="B1000" s="60" t="s">
        <v>805</v>
      </c>
      <c r="C1000" s="59">
        <v>0</v>
      </c>
      <c r="D1000" s="60" t="s">
        <v>67</v>
      </c>
      <c r="E1000" s="60" t="s">
        <v>40</v>
      </c>
      <c r="F1000" s="60" t="s">
        <v>818</v>
      </c>
      <c r="G1000" s="60" t="s">
        <v>818</v>
      </c>
      <c r="H1000" s="60" t="s">
        <v>818</v>
      </c>
      <c r="I1000">
        <f>--ISNUMBER(IFERROR(SEARCH(Anketa!$E$3,'SDF biotopi'!$A1000,1),""))</f>
        <v>0</v>
      </c>
      <c r="J1000" t="str">
        <f>IF(I1000=1,COUNTIF($I$2:I1000,1),"")</f>
        <v/>
      </c>
      <c r="K1000" t="str">
        <f>IFERROR(INDEX($B$2:$B$2873,MATCH(ROWS($J$2:J1000),$J$2:$J$2873,0)),"")</f>
        <v/>
      </c>
    </row>
    <row r="1001" spans="1:11">
      <c r="A1001" s="60" t="s">
        <v>314</v>
      </c>
      <c r="B1001" s="60" t="s">
        <v>802</v>
      </c>
      <c r="C1001" s="59">
        <v>6.32</v>
      </c>
      <c r="D1001" s="60" t="s">
        <v>39</v>
      </c>
      <c r="E1001" s="60" t="s">
        <v>818</v>
      </c>
      <c r="F1001" s="60" t="s">
        <v>818</v>
      </c>
      <c r="G1001" s="60" t="s">
        <v>818</v>
      </c>
      <c r="H1001" s="60" t="s">
        <v>818</v>
      </c>
      <c r="I1001">
        <f>--ISNUMBER(IFERROR(SEARCH(Anketa!$E$3,'SDF biotopi'!$A1001,1),""))</f>
        <v>0</v>
      </c>
      <c r="J1001" t="str">
        <f>IF(I1001=1,COUNTIF($I$2:I1001,1),"")</f>
        <v/>
      </c>
      <c r="K1001" t="str">
        <f>IFERROR(INDEX($B$2:$B$2873,MATCH(ROWS($J$2:J1001),$J$2:$J$2873,0)),"")</f>
        <v/>
      </c>
    </row>
    <row r="1002" spans="1:11">
      <c r="A1002" s="60" t="s">
        <v>314</v>
      </c>
      <c r="B1002" s="60" t="s">
        <v>808</v>
      </c>
      <c r="C1002" s="59">
        <v>26</v>
      </c>
      <c r="D1002" s="60" t="s">
        <v>39</v>
      </c>
      <c r="E1002" s="60" t="s">
        <v>41</v>
      </c>
      <c r="F1002" s="60" t="s">
        <v>40</v>
      </c>
      <c r="G1002" s="60" t="s">
        <v>41</v>
      </c>
      <c r="H1002" s="60" t="s">
        <v>40</v>
      </c>
      <c r="I1002">
        <f>--ISNUMBER(IFERROR(SEARCH(Anketa!$E$3,'SDF biotopi'!$A1002,1),""))</f>
        <v>0</v>
      </c>
      <c r="J1002" t="str">
        <f>IF(I1002=1,COUNTIF($I$2:I1002,1),"")</f>
        <v/>
      </c>
      <c r="K1002" t="str">
        <f>IFERROR(INDEX($B$2:$B$2873,MATCH(ROWS($J$2:J1002),$J$2:$J$2873,0)),"")</f>
        <v/>
      </c>
    </row>
    <row r="1003" spans="1:11">
      <c r="A1003" s="60" t="s">
        <v>314</v>
      </c>
      <c r="B1003" s="60" t="s">
        <v>814</v>
      </c>
      <c r="C1003" s="59">
        <v>58.56</v>
      </c>
      <c r="D1003" s="60" t="s">
        <v>39</v>
      </c>
      <c r="E1003" s="60" t="s">
        <v>40</v>
      </c>
      <c r="F1003" s="60" t="s">
        <v>40</v>
      </c>
      <c r="G1003" s="60" t="s">
        <v>40</v>
      </c>
      <c r="H1003" s="60" t="s">
        <v>40</v>
      </c>
      <c r="I1003">
        <f>--ISNUMBER(IFERROR(SEARCH(Anketa!$E$3,'SDF biotopi'!$A1003,1),""))</f>
        <v>0</v>
      </c>
      <c r="J1003" t="str">
        <f>IF(I1003=1,COUNTIF($I$2:I1003,1),"")</f>
        <v/>
      </c>
      <c r="K1003" t="str">
        <f>IFERROR(INDEX($B$2:$B$2873,MATCH(ROWS($J$2:J1003),$J$2:$J$2873,0)),"")</f>
        <v/>
      </c>
    </row>
    <row r="1004" spans="1:11">
      <c r="A1004" s="60" t="s">
        <v>314</v>
      </c>
      <c r="B1004" s="60" t="s">
        <v>810</v>
      </c>
      <c r="C1004" s="59">
        <v>0</v>
      </c>
      <c r="D1004" s="60" t="s">
        <v>39</v>
      </c>
      <c r="E1004" s="60" t="s">
        <v>41</v>
      </c>
      <c r="F1004" s="60" t="s">
        <v>40</v>
      </c>
      <c r="G1004" s="60" t="s">
        <v>41</v>
      </c>
      <c r="H1004" s="60" t="s">
        <v>40</v>
      </c>
      <c r="I1004">
        <f>--ISNUMBER(IFERROR(SEARCH(Anketa!$E$3,'SDF biotopi'!$A1004,1),""))</f>
        <v>0</v>
      </c>
      <c r="J1004" t="str">
        <f>IF(I1004=1,COUNTIF($I$2:I1004,1),"")</f>
        <v/>
      </c>
      <c r="K1004" t="str">
        <f>IFERROR(INDEX($B$2:$B$2873,MATCH(ROWS($J$2:J1004),$J$2:$J$2873,0)),"")</f>
        <v/>
      </c>
    </row>
    <row r="1005" spans="1:11">
      <c r="A1005" s="60" t="s">
        <v>316</v>
      </c>
      <c r="B1005" s="60" t="s">
        <v>808</v>
      </c>
      <c r="C1005" s="59">
        <v>263.58999999999997</v>
      </c>
      <c r="D1005" s="60" t="s">
        <v>39</v>
      </c>
      <c r="E1005" s="60" t="s">
        <v>40</v>
      </c>
      <c r="F1005" s="60" t="s">
        <v>40</v>
      </c>
      <c r="G1005" s="60" t="s">
        <v>210</v>
      </c>
      <c r="H1005" s="60" t="s">
        <v>210</v>
      </c>
      <c r="I1005">
        <f>--ISNUMBER(IFERROR(SEARCH(Anketa!$E$3,'SDF biotopi'!$A1005,1),""))</f>
        <v>0</v>
      </c>
      <c r="J1005" t="str">
        <f>IF(I1005=1,COUNTIF($I$2:I1005,1),"")</f>
        <v/>
      </c>
      <c r="K1005" t="str">
        <f>IFERROR(INDEX($B$2:$B$2873,MATCH(ROWS($J$2:J1005),$J$2:$J$2873,0)),"")</f>
        <v/>
      </c>
    </row>
    <row r="1006" spans="1:11">
      <c r="A1006" s="60" t="s">
        <v>316</v>
      </c>
      <c r="B1006" s="60" t="s">
        <v>814</v>
      </c>
      <c r="C1006" s="59">
        <v>688.43</v>
      </c>
      <c r="D1006" s="60" t="s">
        <v>39</v>
      </c>
      <c r="E1006" s="60" t="s">
        <v>40</v>
      </c>
      <c r="F1006" s="60" t="s">
        <v>40</v>
      </c>
      <c r="G1006" s="60" t="s">
        <v>41</v>
      </c>
      <c r="H1006" s="60" t="s">
        <v>40</v>
      </c>
      <c r="I1006">
        <f>--ISNUMBER(IFERROR(SEARCH(Anketa!$E$3,'SDF biotopi'!$A1006,1),""))</f>
        <v>0</v>
      </c>
      <c r="J1006" t="str">
        <f>IF(I1006=1,COUNTIF($I$2:I1006,1),"")</f>
        <v/>
      </c>
      <c r="K1006" t="str">
        <f>IFERROR(INDEX($B$2:$B$2873,MATCH(ROWS($J$2:J1006),$J$2:$J$2873,0)),"")</f>
        <v/>
      </c>
    </row>
    <row r="1007" spans="1:11">
      <c r="A1007" s="60" t="s">
        <v>316</v>
      </c>
      <c r="B1007" s="60" t="s">
        <v>807</v>
      </c>
      <c r="C1007" s="59">
        <v>110.57</v>
      </c>
      <c r="D1007" s="60" t="s">
        <v>39</v>
      </c>
      <c r="E1007" s="60" t="s">
        <v>40</v>
      </c>
      <c r="F1007" s="60" t="s">
        <v>40</v>
      </c>
      <c r="G1007" s="60" t="s">
        <v>210</v>
      </c>
      <c r="H1007" s="60" t="s">
        <v>210</v>
      </c>
      <c r="I1007">
        <f>--ISNUMBER(IFERROR(SEARCH(Anketa!$E$3,'SDF biotopi'!$A1007,1),""))</f>
        <v>0</v>
      </c>
      <c r="J1007" t="str">
        <f>IF(I1007=1,COUNTIF($I$2:I1007,1),"")</f>
        <v/>
      </c>
      <c r="K1007" t="str">
        <f>IFERROR(INDEX($B$2:$B$2873,MATCH(ROWS($J$2:J1007),$J$2:$J$2873,0)),"")</f>
        <v/>
      </c>
    </row>
    <row r="1008" spans="1:11">
      <c r="A1008" s="60" t="s">
        <v>316</v>
      </c>
      <c r="B1008" s="60" t="s">
        <v>828</v>
      </c>
      <c r="C1008" s="59">
        <v>0</v>
      </c>
      <c r="D1008" s="60" t="s">
        <v>39</v>
      </c>
      <c r="E1008" s="60" t="s">
        <v>40</v>
      </c>
      <c r="F1008" s="60" t="s">
        <v>40</v>
      </c>
      <c r="G1008" s="60" t="s">
        <v>210</v>
      </c>
      <c r="H1008" s="60" t="s">
        <v>210</v>
      </c>
      <c r="I1008">
        <f>--ISNUMBER(IFERROR(SEARCH(Anketa!$E$3,'SDF biotopi'!$A1008,1),""))</f>
        <v>0</v>
      </c>
      <c r="J1008" t="str">
        <f>IF(I1008=1,COUNTIF($I$2:I1008,1),"")</f>
        <v/>
      </c>
      <c r="K1008" t="str">
        <f>IFERROR(INDEX($B$2:$B$2873,MATCH(ROWS($J$2:J1008),$J$2:$J$2873,0)),"")</f>
        <v/>
      </c>
    </row>
    <row r="1009" spans="1:11">
      <c r="A1009" s="60" t="s">
        <v>316</v>
      </c>
      <c r="B1009" s="60" t="s">
        <v>810</v>
      </c>
      <c r="C1009" s="59">
        <v>29.78</v>
      </c>
      <c r="D1009" s="60" t="s">
        <v>39</v>
      </c>
      <c r="E1009" s="60" t="s">
        <v>40</v>
      </c>
      <c r="F1009" s="60" t="s">
        <v>40</v>
      </c>
      <c r="G1009" s="60" t="s">
        <v>40</v>
      </c>
      <c r="H1009" s="60" t="s">
        <v>40</v>
      </c>
      <c r="I1009">
        <f>--ISNUMBER(IFERROR(SEARCH(Anketa!$E$3,'SDF biotopi'!$A1009,1),""))</f>
        <v>0</v>
      </c>
      <c r="J1009" t="str">
        <f>IF(I1009=1,COUNTIF($I$2:I1009,1),"")</f>
        <v/>
      </c>
      <c r="K1009" t="str">
        <f>IFERROR(INDEX($B$2:$B$2873,MATCH(ROWS($J$2:J1009),$J$2:$J$2873,0)),"")</f>
        <v/>
      </c>
    </row>
    <row r="1010" spans="1:11">
      <c r="A1010" s="60" t="s">
        <v>316</v>
      </c>
      <c r="B1010" s="60" t="s">
        <v>805</v>
      </c>
      <c r="C1010" s="59">
        <v>37.81</v>
      </c>
      <c r="D1010" s="60" t="s">
        <v>39</v>
      </c>
      <c r="E1010" s="60" t="s">
        <v>210</v>
      </c>
      <c r="F1010" s="60" t="s">
        <v>40</v>
      </c>
      <c r="G1010" s="60" t="s">
        <v>210</v>
      </c>
      <c r="H1010" s="60" t="s">
        <v>210</v>
      </c>
      <c r="I1010">
        <f>--ISNUMBER(IFERROR(SEARCH(Anketa!$E$3,'SDF biotopi'!$A1010,1),""))</f>
        <v>0</v>
      </c>
      <c r="J1010" t="str">
        <f>IF(I1010=1,COUNTIF($I$2:I1010,1),"")</f>
        <v/>
      </c>
      <c r="K1010" t="str">
        <f>IFERROR(INDEX($B$2:$B$2873,MATCH(ROWS($J$2:J1010),$J$2:$J$2873,0)),"")</f>
        <v/>
      </c>
    </row>
    <row r="1011" spans="1:11">
      <c r="A1011" s="60" t="s">
        <v>318</v>
      </c>
      <c r="B1011" s="60" t="s">
        <v>828</v>
      </c>
      <c r="C1011" s="59">
        <v>0</v>
      </c>
      <c r="D1011" s="60" t="s">
        <v>67</v>
      </c>
      <c r="E1011" s="60" t="s">
        <v>50</v>
      </c>
      <c r="F1011" s="60" t="s">
        <v>824</v>
      </c>
      <c r="G1011" s="60" t="s">
        <v>824</v>
      </c>
      <c r="H1011" s="60" t="s">
        <v>824</v>
      </c>
      <c r="I1011">
        <f>--ISNUMBER(IFERROR(SEARCH(Anketa!$E$3,'SDF biotopi'!$A1011,1),""))</f>
        <v>0</v>
      </c>
      <c r="J1011" t="str">
        <f>IF(I1011=1,COUNTIF($I$2:I1011,1),"")</f>
        <v/>
      </c>
      <c r="K1011" t="str">
        <f>IFERROR(INDEX($B$2:$B$2873,MATCH(ROWS($J$2:J1011),$J$2:$J$2873,0)),"")</f>
        <v/>
      </c>
    </row>
    <row r="1012" spans="1:11">
      <c r="A1012" s="60" t="s">
        <v>318</v>
      </c>
      <c r="B1012" s="60" t="s">
        <v>805</v>
      </c>
      <c r="C1012" s="59">
        <v>0</v>
      </c>
      <c r="D1012" s="60" t="s">
        <v>39</v>
      </c>
      <c r="E1012" s="60" t="s">
        <v>210</v>
      </c>
      <c r="F1012" s="60" t="s">
        <v>40</v>
      </c>
      <c r="G1012" s="60" t="s">
        <v>210</v>
      </c>
      <c r="H1012" s="60" t="s">
        <v>210</v>
      </c>
      <c r="I1012">
        <f>--ISNUMBER(IFERROR(SEARCH(Anketa!$E$3,'SDF biotopi'!$A1012,1),""))</f>
        <v>0</v>
      </c>
      <c r="J1012" t="str">
        <f>IF(I1012=1,COUNTIF($I$2:I1012,1),"")</f>
        <v/>
      </c>
      <c r="K1012" t="str">
        <f>IFERROR(INDEX($B$2:$B$2873,MATCH(ROWS($J$2:J1012),$J$2:$J$2873,0)),"")</f>
        <v/>
      </c>
    </row>
    <row r="1013" spans="1:11">
      <c r="A1013" s="60" t="s">
        <v>318</v>
      </c>
      <c r="B1013" s="60" t="s">
        <v>807</v>
      </c>
      <c r="C1013" s="59">
        <v>4.8</v>
      </c>
      <c r="D1013" s="60" t="s">
        <v>39</v>
      </c>
      <c r="E1013" s="60" t="s">
        <v>818</v>
      </c>
      <c r="F1013" s="60" t="s">
        <v>40</v>
      </c>
      <c r="G1013" s="60" t="s">
        <v>818</v>
      </c>
      <c r="H1013" s="60" t="s">
        <v>818</v>
      </c>
      <c r="I1013">
        <f>--ISNUMBER(IFERROR(SEARCH(Anketa!$E$3,'SDF biotopi'!$A1013,1),""))</f>
        <v>0</v>
      </c>
      <c r="J1013" t="str">
        <f>IF(I1013=1,COUNTIF($I$2:I1013,1),"")</f>
        <v/>
      </c>
      <c r="K1013" t="str">
        <f>IFERROR(INDEX($B$2:$B$2873,MATCH(ROWS($J$2:J1013),$J$2:$J$2873,0)),"")</f>
        <v/>
      </c>
    </row>
    <row r="1014" spans="1:11">
      <c r="A1014" s="60" t="s">
        <v>318</v>
      </c>
      <c r="B1014" s="60" t="s">
        <v>804</v>
      </c>
      <c r="C1014" s="59">
        <v>0</v>
      </c>
      <c r="D1014" s="60" t="s">
        <v>39</v>
      </c>
      <c r="E1014" s="60" t="s">
        <v>41</v>
      </c>
      <c r="F1014" s="60" t="s">
        <v>40</v>
      </c>
      <c r="G1014" s="60" t="s">
        <v>210</v>
      </c>
      <c r="H1014" s="60" t="s">
        <v>41</v>
      </c>
      <c r="I1014">
        <f>--ISNUMBER(IFERROR(SEARCH(Anketa!$E$3,'SDF biotopi'!$A1014,1),""))</f>
        <v>0</v>
      </c>
      <c r="J1014" t="str">
        <f>IF(I1014=1,COUNTIF($I$2:I1014,1),"")</f>
        <v/>
      </c>
      <c r="K1014" t="str">
        <f>IFERROR(INDEX($B$2:$B$2873,MATCH(ROWS($J$2:J1014),$J$2:$J$2873,0)),"")</f>
        <v/>
      </c>
    </row>
    <row r="1015" spans="1:11">
      <c r="A1015" s="60" t="s">
        <v>318</v>
      </c>
      <c r="B1015" s="60" t="s">
        <v>808</v>
      </c>
      <c r="C1015" s="59">
        <v>155.91</v>
      </c>
      <c r="D1015" s="60" t="s">
        <v>39</v>
      </c>
      <c r="E1015" s="60" t="s">
        <v>40</v>
      </c>
      <c r="F1015" s="60" t="s">
        <v>40</v>
      </c>
      <c r="G1015" s="60" t="s">
        <v>40</v>
      </c>
      <c r="H1015" s="60" t="s">
        <v>41</v>
      </c>
      <c r="I1015">
        <f>--ISNUMBER(IFERROR(SEARCH(Anketa!$E$3,'SDF biotopi'!$A1015,1),""))</f>
        <v>0</v>
      </c>
      <c r="J1015" t="str">
        <f>IF(I1015=1,COUNTIF($I$2:I1015,1),"")</f>
        <v/>
      </c>
      <c r="K1015" t="str">
        <f>IFERROR(INDEX($B$2:$B$2873,MATCH(ROWS($J$2:J1015),$J$2:$J$2873,0)),"")</f>
        <v/>
      </c>
    </row>
    <row r="1016" spans="1:11">
      <c r="A1016" s="60" t="s">
        <v>318</v>
      </c>
      <c r="B1016" s="60" t="s">
        <v>814</v>
      </c>
      <c r="C1016" s="59">
        <v>660.02</v>
      </c>
      <c r="D1016" s="60" t="s">
        <v>39</v>
      </c>
      <c r="E1016" s="60" t="s">
        <v>210</v>
      </c>
      <c r="F1016" s="60" t="s">
        <v>40</v>
      </c>
      <c r="G1016" s="60" t="s">
        <v>210</v>
      </c>
      <c r="H1016" s="60" t="s">
        <v>210</v>
      </c>
      <c r="I1016">
        <f>--ISNUMBER(IFERROR(SEARCH(Anketa!$E$3,'SDF biotopi'!$A1016,1),""))</f>
        <v>0</v>
      </c>
      <c r="J1016" t="str">
        <f>IF(I1016=1,COUNTIF($I$2:I1016,1),"")</f>
        <v/>
      </c>
      <c r="K1016" t="str">
        <f>IFERROR(INDEX($B$2:$B$2873,MATCH(ROWS($J$2:J1016),$J$2:$J$2873,0)),"")</f>
        <v/>
      </c>
    </row>
    <row r="1017" spans="1:11">
      <c r="A1017" s="60" t="s">
        <v>318</v>
      </c>
      <c r="B1017" s="60" t="s">
        <v>810</v>
      </c>
      <c r="C1017" s="59">
        <v>4.0000000000000001E-3</v>
      </c>
      <c r="D1017" s="60" t="s">
        <v>39</v>
      </c>
      <c r="E1017" s="60" t="s">
        <v>41</v>
      </c>
      <c r="F1017" s="60" t="s">
        <v>40</v>
      </c>
      <c r="G1017" s="60" t="s">
        <v>41</v>
      </c>
      <c r="H1017" s="60" t="s">
        <v>210</v>
      </c>
      <c r="I1017">
        <f>--ISNUMBER(IFERROR(SEARCH(Anketa!$E$3,'SDF biotopi'!$A1017,1),""))</f>
        <v>0</v>
      </c>
      <c r="J1017" t="str">
        <f>IF(I1017=1,COUNTIF($I$2:I1017,1),"")</f>
        <v/>
      </c>
      <c r="K1017" t="str">
        <f>IFERROR(INDEX($B$2:$B$2873,MATCH(ROWS($J$2:J1017),$J$2:$J$2873,0)),"")</f>
        <v/>
      </c>
    </row>
    <row r="1018" spans="1:11">
      <c r="A1018" s="60" t="s">
        <v>318</v>
      </c>
      <c r="B1018" s="60" t="s">
        <v>802</v>
      </c>
      <c r="C1018" s="59">
        <v>17.5</v>
      </c>
      <c r="D1018" s="60" t="s">
        <v>39</v>
      </c>
      <c r="E1018" s="60" t="s">
        <v>818</v>
      </c>
      <c r="F1018" s="60" t="s">
        <v>40</v>
      </c>
      <c r="G1018" s="60" t="s">
        <v>818</v>
      </c>
      <c r="H1018" s="60" t="s">
        <v>818</v>
      </c>
      <c r="I1018">
        <f>--ISNUMBER(IFERROR(SEARCH(Anketa!$E$3,'SDF biotopi'!$A1018,1),""))</f>
        <v>0</v>
      </c>
      <c r="J1018" t="str">
        <f>IF(I1018=1,COUNTIF($I$2:I1018,1),"")</f>
        <v/>
      </c>
      <c r="K1018" t="str">
        <f>IFERROR(INDEX($B$2:$B$2873,MATCH(ROWS($J$2:J1018),$J$2:$J$2873,0)),"")</f>
        <v/>
      </c>
    </row>
    <row r="1019" spans="1:11">
      <c r="A1019" s="60" t="s">
        <v>320</v>
      </c>
      <c r="B1019" s="60" t="s">
        <v>802</v>
      </c>
      <c r="C1019" s="59">
        <v>8.39</v>
      </c>
      <c r="D1019" s="60" t="s">
        <v>39</v>
      </c>
      <c r="E1019" s="60" t="s">
        <v>818</v>
      </c>
      <c r="F1019" s="60" t="s">
        <v>40</v>
      </c>
      <c r="G1019" s="60" t="s">
        <v>818</v>
      </c>
      <c r="H1019" s="60" t="s">
        <v>818</v>
      </c>
      <c r="I1019">
        <f>--ISNUMBER(IFERROR(SEARCH(Anketa!$E$3,'SDF biotopi'!$A1019,1),""))</f>
        <v>0</v>
      </c>
      <c r="J1019" t="str">
        <f>IF(I1019=1,COUNTIF($I$2:I1019,1),"")</f>
        <v/>
      </c>
      <c r="K1019" t="str">
        <f>IFERROR(INDEX($B$2:$B$2873,MATCH(ROWS($J$2:J1019),$J$2:$J$2873,0)),"")</f>
        <v/>
      </c>
    </row>
    <row r="1020" spans="1:11">
      <c r="A1020" s="60" t="s">
        <v>320</v>
      </c>
      <c r="B1020" s="60" t="s">
        <v>807</v>
      </c>
      <c r="C1020" s="59">
        <v>3.68</v>
      </c>
      <c r="D1020" s="60" t="s">
        <v>39</v>
      </c>
      <c r="E1020" s="60" t="s">
        <v>40</v>
      </c>
      <c r="F1020" s="60" t="s">
        <v>40</v>
      </c>
      <c r="G1020" s="60" t="s">
        <v>41</v>
      </c>
      <c r="H1020" s="60" t="s">
        <v>40</v>
      </c>
      <c r="I1020">
        <f>--ISNUMBER(IFERROR(SEARCH(Anketa!$E$3,'SDF biotopi'!$A1020,1),""))</f>
        <v>0</v>
      </c>
      <c r="J1020" t="str">
        <f>IF(I1020=1,COUNTIF($I$2:I1020,1),"")</f>
        <v/>
      </c>
      <c r="K1020" t="str">
        <f>IFERROR(INDEX($B$2:$B$2873,MATCH(ROWS($J$2:J1020),$J$2:$J$2873,0)),"")</f>
        <v/>
      </c>
    </row>
    <row r="1021" spans="1:11">
      <c r="A1021" s="60" t="s">
        <v>320</v>
      </c>
      <c r="B1021" s="60" t="s">
        <v>828</v>
      </c>
      <c r="C1021" s="59">
        <v>70.400000000000006</v>
      </c>
      <c r="D1021" s="60" t="s">
        <v>39</v>
      </c>
      <c r="E1021" s="60" t="s">
        <v>210</v>
      </c>
      <c r="F1021" s="60" t="s">
        <v>40</v>
      </c>
      <c r="G1021" s="60" t="s">
        <v>210</v>
      </c>
      <c r="H1021" s="60" t="s">
        <v>210</v>
      </c>
      <c r="I1021">
        <f>--ISNUMBER(IFERROR(SEARCH(Anketa!$E$3,'SDF biotopi'!$A1021,1),""))</f>
        <v>0</v>
      </c>
      <c r="J1021" t="str">
        <f>IF(I1021=1,COUNTIF($I$2:I1021,1),"")</f>
        <v/>
      </c>
      <c r="K1021" t="str">
        <f>IFERROR(INDEX($B$2:$B$2873,MATCH(ROWS($J$2:J1021),$J$2:$J$2873,0)),"")</f>
        <v/>
      </c>
    </row>
    <row r="1022" spans="1:11">
      <c r="A1022" s="60" t="s">
        <v>320</v>
      </c>
      <c r="B1022" s="60" t="s">
        <v>814</v>
      </c>
      <c r="C1022" s="59">
        <v>369.14</v>
      </c>
      <c r="D1022" s="60" t="s">
        <v>39</v>
      </c>
      <c r="E1022" s="60" t="s">
        <v>41</v>
      </c>
      <c r="F1022" s="60" t="s">
        <v>40</v>
      </c>
      <c r="G1022" s="60" t="s">
        <v>40</v>
      </c>
      <c r="H1022" s="60" t="s">
        <v>40</v>
      </c>
      <c r="I1022">
        <f>--ISNUMBER(IFERROR(SEARCH(Anketa!$E$3,'SDF biotopi'!$A1022,1),""))</f>
        <v>0</v>
      </c>
      <c r="J1022" t="str">
        <f>IF(I1022=1,COUNTIF($I$2:I1022,1),"")</f>
        <v/>
      </c>
      <c r="K1022" t="str">
        <f>IFERROR(INDEX($B$2:$B$2873,MATCH(ROWS($J$2:J1022),$J$2:$J$2873,0)),"")</f>
        <v/>
      </c>
    </row>
    <row r="1023" spans="1:11">
      <c r="A1023" s="60" t="s">
        <v>320</v>
      </c>
      <c r="B1023" s="60" t="s">
        <v>810</v>
      </c>
      <c r="C1023" s="59">
        <v>0</v>
      </c>
      <c r="D1023" s="60" t="s">
        <v>39</v>
      </c>
      <c r="E1023" s="60" t="s">
        <v>41</v>
      </c>
      <c r="F1023" s="60" t="s">
        <v>40</v>
      </c>
      <c r="G1023" s="60" t="s">
        <v>41</v>
      </c>
      <c r="H1023" s="60" t="s">
        <v>41</v>
      </c>
      <c r="I1023">
        <f>--ISNUMBER(IFERROR(SEARCH(Anketa!$E$3,'SDF biotopi'!$A1023,1),""))</f>
        <v>0</v>
      </c>
      <c r="J1023" t="str">
        <f>IF(I1023=1,COUNTIF($I$2:I1023,1),"")</f>
        <v/>
      </c>
      <c r="K1023" t="str">
        <f>IFERROR(INDEX($B$2:$B$2873,MATCH(ROWS($J$2:J1023),$J$2:$J$2873,0)),"")</f>
        <v/>
      </c>
    </row>
    <row r="1024" spans="1:11">
      <c r="A1024" s="60" t="s">
        <v>320</v>
      </c>
      <c r="B1024" s="60" t="s">
        <v>808</v>
      </c>
      <c r="C1024" s="59">
        <v>197.99</v>
      </c>
      <c r="D1024" s="60" t="s">
        <v>39</v>
      </c>
      <c r="E1024" s="60" t="s">
        <v>210</v>
      </c>
      <c r="F1024" s="60" t="s">
        <v>40</v>
      </c>
      <c r="G1024" s="60" t="s">
        <v>41</v>
      </c>
      <c r="H1024" s="60" t="s">
        <v>210</v>
      </c>
      <c r="I1024">
        <f>--ISNUMBER(IFERROR(SEARCH(Anketa!$E$3,'SDF biotopi'!$A1024,1),""))</f>
        <v>0</v>
      </c>
      <c r="J1024" t="str">
        <f>IF(I1024=1,COUNTIF($I$2:I1024,1),"")</f>
        <v/>
      </c>
      <c r="K1024" t="str">
        <f>IFERROR(INDEX($B$2:$B$2873,MATCH(ROWS($J$2:J1024),$J$2:$J$2873,0)),"")</f>
        <v/>
      </c>
    </row>
    <row r="1025" spans="1:11">
      <c r="A1025" s="60" t="s">
        <v>322</v>
      </c>
      <c r="B1025" s="60" t="s">
        <v>816</v>
      </c>
      <c r="C1025" s="59">
        <v>5.78</v>
      </c>
      <c r="D1025" s="60" t="s">
        <v>39</v>
      </c>
      <c r="E1025" s="60" t="s">
        <v>818</v>
      </c>
      <c r="F1025" s="60" t="s">
        <v>40</v>
      </c>
      <c r="G1025" s="60" t="s">
        <v>818</v>
      </c>
      <c r="H1025" s="60" t="s">
        <v>818</v>
      </c>
      <c r="I1025">
        <f>--ISNUMBER(IFERROR(SEARCH(Anketa!$E$3,'SDF biotopi'!$A1025,1),""))</f>
        <v>0</v>
      </c>
      <c r="J1025" t="str">
        <f>IF(I1025=1,COUNTIF($I$2:I1025,1),"")</f>
        <v/>
      </c>
      <c r="K1025" t="str">
        <f>IFERROR(INDEX($B$2:$B$2873,MATCH(ROWS($J$2:J1025),$J$2:$J$2873,0)),"")</f>
        <v/>
      </c>
    </row>
    <row r="1026" spans="1:11">
      <c r="A1026" s="60" t="s">
        <v>322</v>
      </c>
      <c r="B1026" s="60" t="s">
        <v>807</v>
      </c>
      <c r="C1026" s="59">
        <v>5.55</v>
      </c>
      <c r="D1026" s="60" t="s">
        <v>39</v>
      </c>
      <c r="E1026" s="60" t="s">
        <v>818</v>
      </c>
      <c r="F1026" s="60" t="s">
        <v>40</v>
      </c>
      <c r="G1026" s="60" t="s">
        <v>818</v>
      </c>
      <c r="H1026" s="60" t="s">
        <v>818</v>
      </c>
      <c r="I1026">
        <f>--ISNUMBER(IFERROR(SEARCH(Anketa!$E$3,'SDF biotopi'!$A1026,1),""))</f>
        <v>0</v>
      </c>
      <c r="J1026" t="str">
        <f>IF(I1026=1,COUNTIF($I$2:I1026,1),"")</f>
        <v/>
      </c>
      <c r="K1026" t="str">
        <f>IFERROR(INDEX($B$2:$B$2873,MATCH(ROWS($J$2:J1026),$J$2:$J$2873,0)),"")</f>
        <v/>
      </c>
    </row>
    <row r="1027" spans="1:11">
      <c r="A1027" s="60" t="s">
        <v>322</v>
      </c>
      <c r="B1027" s="60" t="s">
        <v>802</v>
      </c>
      <c r="C1027" s="59">
        <v>74.2</v>
      </c>
      <c r="D1027" s="60" t="s">
        <v>39</v>
      </c>
      <c r="E1027" s="60" t="s">
        <v>40</v>
      </c>
      <c r="F1027" s="60" t="s">
        <v>40</v>
      </c>
      <c r="G1027" s="60" t="s">
        <v>210</v>
      </c>
      <c r="H1027" s="60" t="s">
        <v>40</v>
      </c>
      <c r="I1027">
        <f>--ISNUMBER(IFERROR(SEARCH(Anketa!$E$3,'SDF biotopi'!$A1027,1),""))</f>
        <v>0</v>
      </c>
      <c r="J1027" t="str">
        <f>IF(I1027=1,COUNTIF($I$2:I1027,1),"")</f>
        <v/>
      </c>
      <c r="K1027" t="str">
        <f>IFERROR(INDEX($B$2:$B$2873,MATCH(ROWS($J$2:J1027),$J$2:$J$2873,0)),"")</f>
        <v/>
      </c>
    </row>
    <row r="1028" spans="1:11">
      <c r="A1028" s="60" t="s">
        <v>322</v>
      </c>
      <c r="B1028" s="60" t="s">
        <v>828</v>
      </c>
      <c r="C1028" s="59">
        <v>0</v>
      </c>
      <c r="D1028" s="60" t="s">
        <v>838</v>
      </c>
      <c r="E1028" s="60" t="s">
        <v>40</v>
      </c>
      <c r="F1028" s="60" t="s">
        <v>40</v>
      </c>
      <c r="G1028" s="60" t="s">
        <v>41</v>
      </c>
      <c r="H1028" s="60" t="s">
        <v>210</v>
      </c>
      <c r="I1028">
        <f>--ISNUMBER(IFERROR(SEARCH(Anketa!$E$3,'SDF biotopi'!$A1028,1),""))</f>
        <v>0</v>
      </c>
      <c r="J1028" t="str">
        <f>IF(I1028=1,COUNTIF($I$2:I1028,1),"")</f>
        <v/>
      </c>
      <c r="K1028" t="str">
        <f>IFERROR(INDEX($B$2:$B$2873,MATCH(ROWS($J$2:J1028),$J$2:$J$2873,0)),"")</f>
        <v/>
      </c>
    </row>
    <row r="1029" spans="1:11">
      <c r="A1029" s="60" t="s">
        <v>322</v>
      </c>
      <c r="B1029" s="60" t="s">
        <v>805</v>
      </c>
      <c r="C1029" s="59">
        <v>66.63</v>
      </c>
      <c r="D1029" s="60" t="s">
        <v>39</v>
      </c>
      <c r="E1029" s="60" t="s">
        <v>818</v>
      </c>
      <c r="F1029" s="60" t="s">
        <v>40</v>
      </c>
      <c r="G1029" s="60" t="s">
        <v>818</v>
      </c>
      <c r="H1029" s="60" t="s">
        <v>818</v>
      </c>
      <c r="I1029">
        <f>--ISNUMBER(IFERROR(SEARCH(Anketa!$E$3,'SDF biotopi'!$A1029,1),""))</f>
        <v>0</v>
      </c>
      <c r="J1029" t="str">
        <f>IF(I1029=1,COUNTIF($I$2:I1029,1),"")</f>
        <v/>
      </c>
      <c r="K1029" t="str">
        <f>IFERROR(INDEX($B$2:$B$2873,MATCH(ROWS($J$2:J1029),$J$2:$J$2873,0)),"")</f>
        <v/>
      </c>
    </row>
    <row r="1030" spans="1:11">
      <c r="A1030" s="60" t="s">
        <v>322</v>
      </c>
      <c r="B1030" s="60" t="s">
        <v>810</v>
      </c>
      <c r="C1030" s="59">
        <v>81.72</v>
      </c>
      <c r="D1030" s="60" t="s">
        <v>39</v>
      </c>
      <c r="E1030" s="60" t="s">
        <v>818</v>
      </c>
      <c r="F1030" s="60" t="s">
        <v>40</v>
      </c>
      <c r="G1030" s="60" t="s">
        <v>818</v>
      </c>
      <c r="H1030" s="60" t="s">
        <v>818</v>
      </c>
      <c r="I1030">
        <f>--ISNUMBER(IFERROR(SEARCH(Anketa!$E$3,'SDF biotopi'!$A1030,1),""))</f>
        <v>0</v>
      </c>
      <c r="J1030" t="str">
        <f>IF(I1030=1,COUNTIF($I$2:I1030,1),"")</f>
        <v/>
      </c>
      <c r="K1030" t="str">
        <f>IFERROR(INDEX($B$2:$B$2873,MATCH(ROWS($J$2:J1030),$J$2:$J$2873,0)),"")</f>
        <v/>
      </c>
    </row>
    <row r="1031" spans="1:11">
      <c r="A1031" s="60" t="s">
        <v>322</v>
      </c>
      <c r="B1031" s="60" t="s">
        <v>811</v>
      </c>
      <c r="C1031" s="59">
        <v>4.71</v>
      </c>
      <c r="D1031" s="60" t="s">
        <v>39</v>
      </c>
      <c r="E1031" s="60" t="s">
        <v>818</v>
      </c>
      <c r="F1031" s="60" t="s">
        <v>40</v>
      </c>
      <c r="G1031" s="60" t="s">
        <v>818</v>
      </c>
      <c r="H1031" s="60" t="s">
        <v>818</v>
      </c>
      <c r="I1031">
        <f>--ISNUMBER(IFERROR(SEARCH(Anketa!$E$3,'SDF biotopi'!$A1031,1),""))</f>
        <v>0</v>
      </c>
      <c r="J1031" t="str">
        <f>IF(I1031=1,COUNTIF($I$2:I1031,1),"")</f>
        <v/>
      </c>
      <c r="K1031" t="str">
        <f>IFERROR(INDEX($B$2:$B$2873,MATCH(ROWS($J$2:J1031),$J$2:$J$2873,0)),"")</f>
        <v/>
      </c>
    </row>
    <row r="1032" spans="1:11">
      <c r="A1032" s="60" t="s">
        <v>322</v>
      </c>
      <c r="B1032" s="60" t="s">
        <v>814</v>
      </c>
      <c r="C1032" s="59">
        <v>143.29</v>
      </c>
      <c r="D1032" s="60" t="s">
        <v>39</v>
      </c>
      <c r="E1032" s="60" t="s">
        <v>210</v>
      </c>
      <c r="F1032" s="60" t="s">
        <v>40</v>
      </c>
      <c r="G1032" s="60" t="s">
        <v>41</v>
      </c>
      <c r="H1032" s="60" t="s">
        <v>210</v>
      </c>
      <c r="I1032">
        <f>--ISNUMBER(IFERROR(SEARCH(Anketa!$E$3,'SDF biotopi'!$A1032,1),""))</f>
        <v>0</v>
      </c>
      <c r="J1032" t="str">
        <f>IF(I1032=1,COUNTIF($I$2:I1032,1),"")</f>
        <v/>
      </c>
      <c r="K1032" t="str">
        <f>IFERROR(INDEX($B$2:$B$2873,MATCH(ROWS($J$2:J1032),$J$2:$J$2873,0)),"")</f>
        <v/>
      </c>
    </row>
    <row r="1033" spans="1:11">
      <c r="A1033" s="60" t="s">
        <v>322</v>
      </c>
      <c r="B1033" s="60" t="s">
        <v>808</v>
      </c>
      <c r="C1033" s="59">
        <v>154.22999999999999</v>
      </c>
      <c r="D1033" s="60" t="s">
        <v>39</v>
      </c>
      <c r="E1033" s="60" t="s">
        <v>41</v>
      </c>
      <c r="F1033" s="60" t="s">
        <v>40</v>
      </c>
      <c r="G1033" s="60" t="s">
        <v>210</v>
      </c>
      <c r="H1033" s="60" t="s">
        <v>210</v>
      </c>
      <c r="I1033">
        <f>--ISNUMBER(IFERROR(SEARCH(Anketa!$E$3,'SDF biotopi'!$A1033,1),""))</f>
        <v>0</v>
      </c>
      <c r="J1033" t="str">
        <f>IF(I1033=1,COUNTIF($I$2:I1033,1),"")</f>
        <v/>
      </c>
      <c r="K1033" t="str">
        <f>IFERROR(INDEX($B$2:$B$2873,MATCH(ROWS($J$2:J1033),$J$2:$J$2873,0)),"")</f>
        <v/>
      </c>
    </row>
    <row r="1034" spans="1:11">
      <c r="A1034" s="60" t="s">
        <v>324</v>
      </c>
      <c r="B1034" s="60" t="s">
        <v>807</v>
      </c>
      <c r="C1034" s="59">
        <v>0</v>
      </c>
      <c r="D1034" s="60" t="s">
        <v>39</v>
      </c>
      <c r="E1034" s="60" t="s">
        <v>40</v>
      </c>
      <c r="F1034" s="60" t="s">
        <v>40</v>
      </c>
      <c r="G1034" s="60" t="s">
        <v>41</v>
      </c>
      <c r="H1034" s="60" t="s">
        <v>40</v>
      </c>
      <c r="I1034">
        <f>--ISNUMBER(IFERROR(SEARCH(Anketa!$E$3,'SDF biotopi'!$A1034,1),""))</f>
        <v>0</v>
      </c>
      <c r="J1034" t="str">
        <f>IF(I1034=1,COUNTIF($I$2:I1034,1),"")</f>
        <v/>
      </c>
      <c r="K1034" t="str">
        <f>IFERROR(INDEX($B$2:$B$2873,MATCH(ROWS($J$2:J1034),$J$2:$J$2873,0)),"")</f>
        <v/>
      </c>
    </row>
    <row r="1035" spans="1:11">
      <c r="A1035" s="60" t="s">
        <v>324</v>
      </c>
      <c r="B1035" s="60" t="s">
        <v>828</v>
      </c>
      <c r="C1035" s="59">
        <v>0</v>
      </c>
      <c r="D1035" s="60" t="s">
        <v>67</v>
      </c>
      <c r="E1035" s="60" t="s">
        <v>50</v>
      </c>
      <c r="F1035" s="60" t="s">
        <v>824</v>
      </c>
      <c r="G1035" s="60" t="s">
        <v>824</v>
      </c>
      <c r="H1035" s="60" t="s">
        <v>824</v>
      </c>
      <c r="I1035">
        <f>--ISNUMBER(IFERROR(SEARCH(Anketa!$E$3,'SDF biotopi'!$A1035,1),""))</f>
        <v>0</v>
      </c>
      <c r="J1035" t="str">
        <f>IF(I1035=1,COUNTIF($I$2:I1035,1),"")</f>
        <v/>
      </c>
      <c r="K1035" t="str">
        <f>IFERROR(INDEX($B$2:$B$2873,MATCH(ROWS($J$2:J1035),$J$2:$J$2873,0)),"")</f>
        <v/>
      </c>
    </row>
    <row r="1036" spans="1:11">
      <c r="A1036" s="60" t="s">
        <v>324</v>
      </c>
      <c r="B1036" s="60" t="s">
        <v>810</v>
      </c>
      <c r="C1036" s="59">
        <v>50.87</v>
      </c>
      <c r="D1036" s="60" t="s">
        <v>39</v>
      </c>
      <c r="E1036" s="60" t="s">
        <v>818</v>
      </c>
      <c r="F1036" s="60" t="s">
        <v>40</v>
      </c>
      <c r="G1036" s="60" t="s">
        <v>818</v>
      </c>
      <c r="H1036" s="60" t="s">
        <v>818</v>
      </c>
      <c r="I1036">
        <f>--ISNUMBER(IFERROR(SEARCH(Anketa!$E$3,'SDF biotopi'!$A1036,1),""))</f>
        <v>0</v>
      </c>
      <c r="J1036" t="str">
        <f>IF(I1036=1,COUNTIF($I$2:I1036,1),"")</f>
        <v/>
      </c>
      <c r="K1036" t="str">
        <f>IFERROR(INDEX($B$2:$B$2873,MATCH(ROWS($J$2:J1036),$J$2:$J$2873,0)),"")</f>
        <v/>
      </c>
    </row>
    <row r="1037" spans="1:11">
      <c r="A1037" s="60" t="s">
        <v>324</v>
      </c>
      <c r="B1037" s="60" t="s">
        <v>805</v>
      </c>
      <c r="C1037" s="59">
        <v>113.18</v>
      </c>
      <c r="D1037" s="60" t="s">
        <v>39</v>
      </c>
      <c r="E1037" s="60" t="s">
        <v>210</v>
      </c>
      <c r="F1037" s="60" t="s">
        <v>40</v>
      </c>
      <c r="G1037" s="60" t="s">
        <v>210</v>
      </c>
      <c r="H1037" s="60" t="s">
        <v>210</v>
      </c>
      <c r="I1037">
        <f>--ISNUMBER(IFERROR(SEARCH(Anketa!$E$3,'SDF biotopi'!$A1037,1),""))</f>
        <v>0</v>
      </c>
      <c r="J1037" t="str">
        <f>IF(I1037=1,COUNTIF($I$2:I1037,1),"")</f>
        <v/>
      </c>
      <c r="K1037" t="str">
        <f>IFERROR(INDEX($B$2:$B$2873,MATCH(ROWS($J$2:J1037),$J$2:$J$2873,0)),"")</f>
        <v/>
      </c>
    </row>
    <row r="1038" spans="1:11">
      <c r="A1038" s="60" t="s">
        <v>324</v>
      </c>
      <c r="B1038" s="60" t="s">
        <v>813</v>
      </c>
      <c r="C1038" s="59">
        <v>0</v>
      </c>
      <c r="D1038" s="60" t="s">
        <v>39</v>
      </c>
      <c r="E1038" s="60" t="s">
        <v>818</v>
      </c>
      <c r="F1038" s="60" t="s">
        <v>40</v>
      </c>
      <c r="G1038" s="60" t="s">
        <v>818</v>
      </c>
      <c r="H1038" s="60" t="s">
        <v>818</v>
      </c>
      <c r="I1038">
        <f>--ISNUMBER(IFERROR(SEARCH(Anketa!$E$3,'SDF biotopi'!$A1038,1),""))</f>
        <v>0</v>
      </c>
      <c r="J1038" t="str">
        <f>IF(I1038=1,COUNTIF($I$2:I1038,1),"")</f>
        <v/>
      </c>
      <c r="K1038" t="str">
        <f>IFERROR(INDEX($B$2:$B$2873,MATCH(ROWS($J$2:J1038),$J$2:$J$2873,0)),"")</f>
        <v/>
      </c>
    </row>
    <row r="1039" spans="1:11">
      <c r="A1039" s="60" t="s">
        <v>324</v>
      </c>
      <c r="B1039" s="60" t="s">
        <v>802</v>
      </c>
      <c r="C1039" s="59">
        <v>9.15</v>
      </c>
      <c r="D1039" s="60" t="s">
        <v>39</v>
      </c>
      <c r="E1039" s="60" t="s">
        <v>818</v>
      </c>
      <c r="F1039" s="60" t="s">
        <v>40</v>
      </c>
      <c r="G1039" s="60" t="s">
        <v>818</v>
      </c>
      <c r="H1039" s="60" t="s">
        <v>818</v>
      </c>
      <c r="I1039">
        <f>--ISNUMBER(IFERROR(SEARCH(Anketa!$E$3,'SDF biotopi'!$A1039,1),""))</f>
        <v>0</v>
      </c>
      <c r="J1039" t="str">
        <f>IF(I1039=1,COUNTIF($I$2:I1039,1),"")</f>
        <v/>
      </c>
      <c r="K1039" t="str">
        <f>IFERROR(INDEX($B$2:$B$2873,MATCH(ROWS($J$2:J1039),$J$2:$J$2873,0)),"")</f>
        <v/>
      </c>
    </row>
    <row r="1040" spans="1:11">
      <c r="A1040" s="60" t="s">
        <v>324</v>
      </c>
      <c r="B1040" s="60" t="s">
        <v>811</v>
      </c>
      <c r="C1040" s="59">
        <v>0</v>
      </c>
      <c r="D1040" s="60" t="s">
        <v>39</v>
      </c>
      <c r="E1040" s="60" t="s">
        <v>818</v>
      </c>
      <c r="F1040" s="60" t="s">
        <v>40</v>
      </c>
      <c r="G1040" s="60" t="s">
        <v>818</v>
      </c>
      <c r="H1040" s="60" t="s">
        <v>818</v>
      </c>
      <c r="I1040">
        <f>--ISNUMBER(IFERROR(SEARCH(Anketa!$E$3,'SDF biotopi'!$A1040,1),""))</f>
        <v>0</v>
      </c>
      <c r="J1040" t="str">
        <f>IF(I1040=1,COUNTIF($I$2:I1040,1),"")</f>
        <v/>
      </c>
      <c r="K1040" t="str">
        <f>IFERROR(INDEX($B$2:$B$2873,MATCH(ROWS($J$2:J1040),$J$2:$J$2873,0)),"")</f>
        <v/>
      </c>
    </row>
    <row r="1041" spans="1:11">
      <c r="A1041" s="60" t="s">
        <v>324</v>
      </c>
      <c r="B1041" s="60" t="s">
        <v>814</v>
      </c>
      <c r="C1041" s="59">
        <v>473.02</v>
      </c>
      <c r="D1041" s="60" t="s">
        <v>39</v>
      </c>
      <c r="E1041" s="60" t="s">
        <v>210</v>
      </c>
      <c r="F1041" s="60" t="s">
        <v>40</v>
      </c>
      <c r="G1041" s="60" t="s">
        <v>210</v>
      </c>
      <c r="H1041" s="60" t="s">
        <v>210</v>
      </c>
      <c r="I1041">
        <f>--ISNUMBER(IFERROR(SEARCH(Anketa!$E$3,'SDF biotopi'!$A1041,1),""))</f>
        <v>0</v>
      </c>
      <c r="J1041" t="str">
        <f>IF(I1041=1,COUNTIF($I$2:I1041,1),"")</f>
        <v/>
      </c>
      <c r="K1041" t="str">
        <f>IFERROR(INDEX($B$2:$B$2873,MATCH(ROWS($J$2:J1041),$J$2:$J$2873,0)),"")</f>
        <v/>
      </c>
    </row>
    <row r="1042" spans="1:11">
      <c r="A1042" s="60" t="s">
        <v>324</v>
      </c>
      <c r="B1042" s="60" t="s">
        <v>808</v>
      </c>
      <c r="C1042" s="59">
        <v>299.24</v>
      </c>
      <c r="D1042" s="60" t="s">
        <v>39</v>
      </c>
      <c r="E1042" s="60" t="s">
        <v>210</v>
      </c>
      <c r="F1042" s="60" t="s">
        <v>40</v>
      </c>
      <c r="G1042" s="60" t="s">
        <v>41</v>
      </c>
      <c r="H1042" s="60" t="s">
        <v>210</v>
      </c>
      <c r="I1042">
        <f>--ISNUMBER(IFERROR(SEARCH(Anketa!$E$3,'SDF biotopi'!$A1042,1),""))</f>
        <v>0</v>
      </c>
      <c r="J1042" t="str">
        <f>IF(I1042=1,COUNTIF($I$2:I1042,1),"")</f>
        <v/>
      </c>
      <c r="K1042" t="str">
        <f>IFERROR(INDEX($B$2:$B$2873,MATCH(ROWS($J$2:J1042),$J$2:$J$2873,0)),"")</f>
        <v/>
      </c>
    </row>
    <row r="1043" spans="1:11">
      <c r="A1043" s="60" t="s">
        <v>324</v>
      </c>
      <c r="B1043" s="60" t="s">
        <v>816</v>
      </c>
      <c r="C1043" s="59">
        <v>2.0099999999999998</v>
      </c>
      <c r="D1043" s="60" t="s">
        <v>39</v>
      </c>
      <c r="E1043" s="60" t="s">
        <v>818</v>
      </c>
      <c r="F1043" s="60" t="s">
        <v>40</v>
      </c>
      <c r="G1043" s="60" t="s">
        <v>818</v>
      </c>
      <c r="H1043" s="60" t="s">
        <v>818</v>
      </c>
      <c r="I1043">
        <f>--ISNUMBER(IFERROR(SEARCH(Anketa!$E$3,'SDF biotopi'!$A1043,1),""))</f>
        <v>0</v>
      </c>
      <c r="J1043" t="str">
        <f>IF(I1043=1,COUNTIF($I$2:I1043,1),"")</f>
        <v/>
      </c>
      <c r="K1043" t="str">
        <f>IFERROR(INDEX($B$2:$B$2873,MATCH(ROWS($J$2:J1043),$J$2:$J$2873,0)),"")</f>
        <v/>
      </c>
    </row>
    <row r="1044" spans="1:11">
      <c r="A1044" s="60" t="s">
        <v>324</v>
      </c>
      <c r="B1044" s="60" t="s">
        <v>804</v>
      </c>
      <c r="C1044" s="59">
        <v>0</v>
      </c>
      <c r="D1044" s="60" t="s">
        <v>67</v>
      </c>
      <c r="E1044" s="60" t="s">
        <v>50</v>
      </c>
      <c r="F1044" s="60" t="s">
        <v>824</v>
      </c>
      <c r="G1044" s="60" t="s">
        <v>824</v>
      </c>
      <c r="H1044" s="60" t="s">
        <v>824</v>
      </c>
      <c r="I1044">
        <f>--ISNUMBER(IFERROR(SEARCH(Anketa!$E$3,'SDF biotopi'!$A1044,1),""))</f>
        <v>0</v>
      </c>
      <c r="J1044" t="str">
        <f>IF(I1044=1,COUNTIF($I$2:I1044,1),"")</f>
        <v/>
      </c>
      <c r="K1044" t="str">
        <f>IFERROR(INDEX($B$2:$B$2873,MATCH(ROWS($J$2:J1044),$J$2:$J$2873,0)),"")</f>
        <v/>
      </c>
    </row>
    <row r="1045" spans="1:11">
      <c r="A1045" s="60" t="s">
        <v>326</v>
      </c>
      <c r="B1045" s="60" t="s">
        <v>802</v>
      </c>
      <c r="C1045" s="59">
        <v>0.8</v>
      </c>
      <c r="D1045" s="60" t="s">
        <v>39</v>
      </c>
      <c r="E1045" s="60" t="s">
        <v>40</v>
      </c>
      <c r="F1045" s="60" t="s">
        <v>40</v>
      </c>
      <c r="G1045" s="60" t="s">
        <v>210</v>
      </c>
      <c r="H1045" s="60" t="s">
        <v>41</v>
      </c>
      <c r="I1045">
        <f>--ISNUMBER(IFERROR(SEARCH(Anketa!$E$3,'SDF biotopi'!$A1045,1),""))</f>
        <v>0</v>
      </c>
      <c r="J1045" t="str">
        <f>IF(I1045=1,COUNTIF($I$2:I1045,1),"")</f>
        <v/>
      </c>
      <c r="K1045" t="str">
        <f>IFERROR(INDEX($B$2:$B$2873,MATCH(ROWS($J$2:J1045),$J$2:$J$2873,0)),"")</f>
        <v/>
      </c>
    </row>
    <row r="1046" spans="1:11">
      <c r="A1046" s="60" t="s">
        <v>326</v>
      </c>
      <c r="B1046" s="60" t="s">
        <v>814</v>
      </c>
      <c r="C1046" s="59">
        <v>96.41</v>
      </c>
      <c r="D1046" s="60" t="s">
        <v>39</v>
      </c>
      <c r="E1046" s="60" t="s">
        <v>210</v>
      </c>
      <c r="F1046" s="60" t="s">
        <v>40</v>
      </c>
      <c r="G1046" s="60" t="s">
        <v>41</v>
      </c>
      <c r="H1046" s="60" t="s">
        <v>210</v>
      </c>
      <c r="I1046">
        <f>--ISNUMBER(IFERROR(SEARCH(Anketa!$E$3,'SDF biotopi'!$A1046,1),""))</f>
        <v>0</v>
      </c>
      <c r="J1046" t="str">
        <f>IF(I1046=1,COUNTIF($I$2:I1046,1),"")</f>
        <v/>
      </c>
      <c r="K1046" t="str">
        <f>IFERROR(INDEX($B$2:$B$2873,MATCH(ROWS($J$2:J1046),$J$2:$J$2873,0)),"")</f>
        <v/>
      </c>
    </row>
    <row r="1047" spans="1:11">
      <c r="A1047" s="60" t="s">
        <v>326</v>
      </c>
      <c r="B1047" s="60" t="s">
        <v>805</v>
      </c>
      <c r="C1047" s="59">
        <v>0</v>
      </c>
      <c r="D1047" s="60" t="s">
        <v>39</v>
      </c>
      <c r="E1047" s="60" t="s">
        <v>40</v>
      </c>
      <c r="F1047" s="60" t="s">
        <v>40</v>
      </c>
      <c r="G1047" s="60" t="s">
        <v>40</v>
      </c>
      <c r="H1047" s="60" t="s">
        <v>40</v>
      </c>
      <c r="I1047">
        <f>--ISNUMBER(IFERROR(SEARCH(Anketa!$E$3,'SDF biotopi'!$A1047,1),""))</f>
        <v>0</v>
      </c>
      <c r="J1047" t="str">
        <f>IF(I1047=1,COUNTIF($I$2:I1047,1),"")</f>
        <v/>
      </c>
      <c r="K1047" t="str">
        <f>IFERROR(INDEX($B$2:$B$2873,MATCH(ROWS($J$2:J1047),$J$2:$J$2873,0)),"")</f>
        <v/>
      </c>
    </row>
    <row r="1048" spans="1:11">
      <c r="A1048" s="60" t="s">
        <v>326</v>
      </c>
      <c r="B1048" s="60" t="s">
        <v>826</v>
      </c>
      <c r="C1048" s="59">
        <v>5.18</v>
      </c>
      <c r="D1048" s="60" t="s">
        <v>39</v>
      </c>
      <c r="E1048" s="60" t="s">
        <v>818</v>
      </c>
      <c r="F1048" s="60" t="s">
        <v>40</v>
      </c>
      <c r="G1048" s="60" t="s">
        <v>818</v>
      </c>
      <c r="H1048" s="60" t="s">
        <v>818</v>
      </c>
      <c r="I1048">
        <f>--ISNUMBER(IFERROR(SEARCH(Anketa!$E$3,'SDF biotopi'!$A1048,1),""))</f>
        <v>0</v>
      </c>
      <c r="J1048" t="str">
        <f>IF(I1048=1,COUNTIF($I$2:I1048,1),"")</f>
        <v/>
      </c>
      <c r="K1048" t="str">
        <f>IFERROR(INDEX($B$2:$B$2873,MATCH(ROWS($J$2:J1048),$J$2:$J$2873,0)),"")</f>
        <v/>
      </c>
    </row>
    <row r="1049" spans="1:11">
      <c r="A1049" s="60" t="s">
        <v>326</v>
      </c>
      <c r="B1049" s="60" t="s">
        <v>828</v>
      </c>
      <c r="C1049" s="59">
        <v>0</v>
      </c>
      <c r="D1049" s="60" t="s">
        <v>67</v>
      </c>
      <c r="E1049" s="60" t="s">
        <v>50</v>
      </c>
      <c r="F1049" s="60" t="s">
        <v>824</v>
      </c>
      <c r="G1049" s="60" t="s">
        <v>824</v>
      </c>
      <c r="H1049" s="60" t="s">
        <v>824</v>
      </c>
      <c r="I1049">
        <f>--ISNUMBER(IFERROR(SEARCH(Anketa!$E$3,'SDF biotopi'!$A1049,1),""))</f>
        <v>0</v>
      </c>
      <c r="J1049" t="str">
        <f>IF(I1049=1,COUNTIF($I$2:I1049,1),"")</f>
        <v/>
      </c>
      <c r="K1049" t="str">
        <f>IFERROR(INDEX($B$2:$B$2873,MATCH(ROWS($J$2:J1049),$J$2:$J$2873,0)),"")</f>
        <v/>
      </c>
    </row>
    <row r="1050" spans="1:11">
      <c r="A1050" s="60" t="s">
        <v>326</v>
      </c>
      <c r="B1050" s="60" t="s">
        <v>810</v>
      </c>
      <c r="C1050" s="59">
        <v>0</v>
      </c>
      <c r="D1050" s="60" t="s">
        <v>39</v>
      </c>
      <c r="E1050" s="60" t="s">
        <v>41</v>
      </c>
      <c r="F1050" s="60" t="s">
        <v>40</v>
      </c>
      <c r="G1050" s="60" t="s">
        <v>41</v>
      </c>
      <c r="H1050" s="60" t="s">
        <v>41</v>
      </c>
      <c r="I1050">
        <f>--ISNUMBER(IFERROR(SEARCH(Anketa!$E$3,'SDF biotopi'!$A1050,1),""))</f>
        <v>0</v>
      </c>
      <c r="J1050" t="str">
        <f>IF(I1050=1,COUNTIF($I$2:I1050,1),"")</f>
        <v/>
      </c>
      <c r="K1050" t="str">
        <f>IFERROR(INDEX($B$2:$B$2873,MATCH(ROWS($J$2:J1050),$J$2:$J$2873,0)),"")</f>
        <v/>
      </c>
    </row>
    <row r="1051" spans="1:11">
      <c r="A1051" s="60" t="s">
        <v>326</v>
      </c>
      <c r="B1051" s="60" t="s">
        <v>808</v>
      </c>
      <c r="C1051" s="59">
        <v>21.64</v>
      </c>
      <c r="D1051" s="60" t="s">
        <v>39</v>
      </c>
      <c r="E1051" s="60" t="s">
        <v>41</v>
      </c>
      <c r="F1051" s="60" t="s">
        <v>40</v>
      </c>
      <c r="G1051" s="60" t="s">
        <v>40</v>
      </c>
      <c r="H1051" s="60" t="s">
        <v>40</v>
      </c>
      <c r="I1051">
        <f>--ISNUMBER(IFERROR(SEARCH(Anketa!$E$3,'SDF biotopi'!$A1051,1),""))</f>
        <v>0</v>
      </c>
      <c r="J1051" t="str">
        <f>IF(I1051=1,COUNTIF($I$2:I1051,1),"")</f>
        <v/>
      </c>
      <c r="K1051" t="str">
        <f>IFERROR(INDEX($B$2:$B$2873,MATCH(ROWS($J$2:J1051),$J$2:$J$2873,0)),"")</f>
        <v/>
      </c>
    </row>
    <row r="1052" spans="1:11">
      <c r="A1052" s="60" t="s">
        <v>328</v>
      </c>
      <c r="B1052" s="60" t="s">
        <v>807</v>
      </c>
      <c r="C1052" s="59">
        <v>0</v>
      </c>
      <c r="D1052" s="60" t="s">
        <v>39</v>
      </c>
      <c r="E1052" s="60" t="s">
        <v>40</v>
      </c>
      <c r="F1052" s="60" t="s">
        <v>40</v>
      </c>
      <c r="G1052" s="60" t="s">
        <v>41</v>
      </c>
      <c r="H1052" s="60" t="s">
        <v>40</v>
      </c>
      <c r="I1052">
        <f>--ISNUMBER(IFERROR(SEARCH(Anketa!$E$3,'SDF biotopi'!$A1052,1),""))</f>
        <v>0</v>
      </c>
      <c r="J1052" t="str">
        <f>IF(I1052=1,COUNTIF($I$2:I1052,1),"")</f>
        <v/>
      </c>
      <c r="K1052" t="str">
        <f>IFERROR(INDEX($B$2:$B$2873,MATCH(ROWS($J$2:J1052),$J$2:$J$2873,0)),"")</f>
        <v/>
      </c>
    </row>
    <row r="1053" spans="1:11">
      <c r="A1053" s="60" t="s">
        <v>328</v>
      </c>
      <c r="B1053" s="60" t="s">
        <v>810</v>
      </c>
      <c r="C1053" s="59">
        <v>0.34</v>
      </c>
      <c r="D1053" s="60" t="s">
        <v>39</v>
      </c>
      <c r="E1053" s="60" t="s">
        <v>40</v>
      </c>
      <c r="F1053" s="60" t="s">
        <v>40</v>
      </c>
      <c r="G1053" s="60" t="s">
        <v>40</v>
      </c>
      <c r="H1053" s="60" t="s">
        <v>40</v>
      </c>
      <c r="I1053">
        <f>--ISNUMBER(IFERROR(SEARCH(Anketa!$E$3,'SDF biotopi'!$A1053,1),""))</f>
        <v>0</v>
      </c>
      <c r="J1053" t="str">
        <f>IF(I1053=1,COUNTIF($I$2:I1053,1),"")</f>
        <v/>
      </c>
      <c r="K1053" t="str">
        <f>IFERROR(INDEX($B$2:$B$2873,MATCH(ROWS($J$2:J1053),$J$2:$J$2873,0)),"")</f>
        <v/>
      </c>
    </row>
    <row r="1054" spans="1:11">
      <c r="A1054" s="60" t="s">
        <v>328</v>
      </c>
      <c r="B1054" s="60" t="s">
        <v>826</v>
      </c>
      <c r="C1054" s="59">
        <v>5.91</v>
      </c>
      <c r="D1054" s="60" t="s">
        <v>39</v>
      </c>
      <c r="E1054" s="60" t="s">
        <v>41</v>
      </c>
      <c r="F1054" s="60" t="s">
        <v>40</v>
      </c>
      <c r="G1054" s="60" t="s">
        <v>41</v>
      </c>
      <c r="H1054" s="60" t="s">
        <v>41</v>
      </c>
      <c r="I1054">
        <f>--ISNUMBER(IFERROR(SEARCH(Anketa!$E$3,'SDF biotopi'!$A1054,1),""))</f>
        <v>0</v>
      </c>
      <c r="J1054" t="str">
        <f>IF(I1054=1,COUNTIF($I$2:I1054,1),"")</f>
        <v/>
      </c>
      <c r="K1054" t="str">
        <f>IFERROR(INDEX($B$2:$B$2873,MATCH(ROWS($J$2:J1054),$J$2:$J$2873,0)),"")</f>
        <v/>
      </c>
    </row>
    <row r="1055" spans="1:11">
      <c r="A1055" s="60" t="s">
        <v>328</v>
      </c>
      <c r="B1055" s="60" t="s">
        <v>823</v>
      </c>
      <c r="C1055" s="59">
        <v>2.7</v>
      </c>
      <c r="D1055" s="60" t="s">
        <v>39</v>
      </c>
      <c r="E1055" s="60" t="s">
        <v>818</v>
      </c>
      <c r="F1055" s="60" t="s">
        <v>40</v>
      </c>
      <c r="G1055" s="60" t="s">
        <v>818</v>
      </c>
      <c r="H1055" s="60" t="s">
        <v>818</v>
      </c>
      <c r="I1055">
        <f>--ISNUMBER(IFERROR(SEARCH(Anketa!$E$3,'SDF biotopi'!$A1055,1),""))</f>
        <v>0</v>
      </c>
      <c r="J1055" t="str">
        <f>IF(I1055=1,COUNTIF($I$2:I1055,1),"")</f>
        <v/>
      </c>
      <c r="K1055" t="str">
        <f>IFERROR(INDEX($B$2:$B$2873,MATCH(ROWS($J$2:J1055),$J$2:$J$2873,0)),"")</f>
        <v/>
      </c>
    </row>
    <row r="1056" spans="1:11">
      <c r="A1056" s="60" t="s">
        <v>328</v>
      </c>
      <c r="B1056" s="60" t="s">
        <v>802</v>
      </c>
      <c r="C1056" s="59">
        <v>1.42</v>
      </c>
      <c r="D1056" s="60" t="s">
        <v>39</v>
      </c>
      <c r="E1056" s="60" t="s">
        <v>818</v>
      </c>
      <c r="F1056" s="60" t="s">
        <v>40</v>
      </c>
      <c r="G1056" s="60" t="s">
        <v>818</v>
      </c>
      <c r="H1056" s="60" t="s">
        <v>818</v>
      </c>
      <c r="I1056">
        <f>--ISNUMBER(IFERROR(SEARCH(Anketa!$E$3,'SDF biotopi'!$A1056,1),""))</f>
        <v>0</v>
      </c>
      <c r="J1056" t="str">
        <f>IF(I1056=1,COUNTIF($I$2:I1056,1),"")</f>
        <v/>
      </c>
      <c r="K1056" t="str">
        <f>IFERROR(INDEX($B$2:$B$2873,MATCH(ROWS($J$2:J1056),$J$2:$J$2873,0)),"")</f>
        <v/>
      </c>
    </row>
    <row r="1057" spans="1:11">
      <c r="A1057" s="60" t="s">
        <v>330</v>
      </c>
      <c r="B1057" s="60" t="s">
        <v>813</v>
      </c>
      <c r="C1057" s="59">
        <v>0.59</v>
      </c>
      <c r="D1057" s="60" t="s">
        <v>39</v>
      </c>
      <c r="E1057" s="60" t="s">
        <v>41</v>
      </c>
      <c r="F1057" s="60" t="s">
        <v>40</v>
      </c>
      <c r="G1057" s="60" t="s">
        <v>210</v>
      </c>
      <c r="H1057" s="60" t="s">
        <v>41</v>
      </c>
      <c r="I1057">
        <f>--ISNUMBER(IFERROR(SEARCH(Anketa!$E$3,'SDF biotopi'!$A1057,1),""))</f>
        <v>0</v>
      </c>
      <c r="J1057" t="str">
        <f>IF(I1057=1,COUNTIF($I$2:I1057,1),"")</f>
        <v/>
      </c>
      <c r="K1057" t="str">
        <f>IFERROR(INDEX($B$2:$B$2873,MATCH(ROWS($J$2:J1057),$J$2:$J$2873,0)),"")</f>
        <v/>
      </c>
    </row>
    <row r="1058" spans="1:11">
      <c r="A1058" s="60" t="s">
        <v>330</v>
      </c>
      <c r="B1058" s="60" t="s">
        <v>839</v>
      </c>
      <c r="C1058" s="59">
        <v>0.21</v>
      </c>
      <c r="D1058" s="60" t="s">
        <v>39</v>
      </c>
      <c r="E1058" s="60" t="s">
        <v>818</v>
      </c>
      <c r="F1058" s="60" t="s">
        <v>40</v>
      </c>
      <c r="G1058" s="60" t="s">
        <v>818</v>
      </c>
      <c r="H1058" s="60" t="s">
        <v>818</v>
      </c>
      <c r="I1058">
        <f>--ISNUMBER(IFERROR(SEARCH(Anketa!$E$3,'SDF biotopi'!$A1058,1),""))</f>
        <v>0</v>
      </c>
      <c r="J1058" t="str">
        <f>IF(I1058=1,COUNTIF($I$2:I1058,1),"")</f>
        <v/>
      </c>
      <c r="K1058" t="str">
        <f>IFERROR(INDEX($B$2:$B$2873,MATCH(ROWS($J$2:J1058),$J$2:$J$2873,0)),"")</f>
        <v/>
      </c>
    </row>
    <row r="1059" spans="1:11">
      <c r="A1059" s="60" t="s">
        <v>330</v>
      </c>
      <c r="B1059" s="60" t="s">
        <v>810</v>
      </c>
      <c r="C1059" s="59">
        <v>9.4700000000000006</v>
      </c>
      <c r="D1059" s="60" t="s">
        <v>39</v>
      </c>
      <c r="E1059" s="60" t="s">
        <v>818</v>
      </c>
      <c r="F1059" s="60" t="s">
        <v>40</v>
      </c>
      <c r="G1059" s="60" t="s">
        <v>818</v>
      </c>
      <c r="H1059" s="60" t="s">
        <v>818</v>
      </c>
      <c r="I1059">
        <f>--ISNUMBER(IFERROR(SEARCH(Anketa!$E$3,'SDF biotopi'!$A1059,1),""))</f>
        <v>0</v>
      </c>
      <c r="J1059" t="str">
        <f>IF(I1059=1,COUNTIF($I$2:I1059,1),"")</f>
        <v/>
      </c>
      <c r="K1059" t="str">
        <f>IFERROR(INDEX($B$2:$B$2873,MATCH(ROWS($J$2:J1059),$J$2:$J$2873,0)),"")</f>
        <v/>
      </c>
    </row>
    <row r="1060" spans="1:11">
      <c r="A1060" s="60" t="s">
        <v>330</v>
      </c>
      <c r="B1060" s="60" t="s">
        <v>822</v>
      </c>
      <c r="C1060" s="59">
        <v>2.81</v>
      </c>
      <c r="D1060" s="60" t="s">
        <v>39</v>
      </c>
      <c r="E1060" s="60" t="s">
        <v>818</v>
      </c>
      <c r="F1060" s="60" t="s">
        <v>40</v>
      </c>
      <c r="G1060" s="60" t="s">
        <v>818</v>
      </c>
      <c r="H1060" s="60" t="s">
        <v>818</v>
      </c>
      <c r="I1060">
        <f>--ISNUMBER(IFERROR(SEARCH(Anketa!$E$3,'SDF biotopi'!$A1060,1),""))</f>
        <v>0</v>
      </c>
      <c r="J1060" t="str">
        <f>IF(I1060=1,COUNTIF($I$2:I1060,1),"")</f>
        <v/>
      </c>
      <c r="K1060" t="str">
        <f>IFERROR(INDEX($B$2:$B$2873,MATCH(ROWS($J$2:J1060),$J$2:$J$2873,0)),"")</f>
        <v/>
      </c>
    </row>
    <row r="1061" spans="1:11">
      <c r="A1061" s="60" t="s">
        <v>330</v>
      </c>
      <c r="B1061" s="60" t="s">
        <v>809</v>
      </c>
      <c r="C1061" s="59">
        <v>71.72</v>
      </c>
      <c r="D1061" s="60" t="s">
        <v>39</v>
      </c>
      <c r="E1061" s="60" t="s">
        <v>210</v>
      </c>
      <c r="F1061" s="60" t="s">
        <v>40</v>
      </c>
      <c r="G1061" s="60" t="s">
        <v>210</v>
      </c>
      <c r="H1061" s="60" t="s">
        <v>210</v>
      </c>
      <c r="I1061">
        <f>--ISNUMBER(IFERROR(SEARCH(Anketa!$E$3,'SDF biotopi'!$A1061,1),""))</f>
        <v>0</v>
      </c>
      <c r="J1061" t="str">
        <f>IF(I1061=1,COUNTIF($I$2:I1061,1),"")</f>
        <v/>
      </c>
      <c r="K1061" t="str">
        <f>IFERROR(INDEX($B$2:$B$2873,MATCH(ROWS($J$2:J1061),$J$2:$J$2873,0)),"")</f>
        <v/>
      </c>
    </row>
    <row r="1062" spans="1:11">
      <c r="A1062" s="60" t="s">
        <v>330</v>
      </c>
      <c r="B1062" s="60" t="s">
        <v>843</v>
      </c>
      <c r="C1062" s="59">
        <v>0.19</v>
      </c>
      <c r="D1062" s="60" t="s">
        <v>39</v>
      </c>
      <c r="E1062" s="60" t="s">
        <v>41</v>
      </c>
      <c r="F1062" s="60" t="s">
        <v>40</v>
      </c>
      <c r="G1062" s="60" t="s">
        <v>41</v>
      </c>
      <c r="H1062" s="60" t="s">
        <v>41</v>
      </c>
      <c r="I1062">
        <f>--ISNUMBER(IFERROR(SEARCH(Anketa!$E$3,'SDF biotopi'!$A1062,1),""))</f>
        <v>0</v>
      </c>
      <c r="J1062" t="str">
        <f>IF(I1062=1,COUNTIF($I$2:I1062,1),"")</f>
        <v/>
      </c>
      <c r="K1062" t="str">
        <f>IFERROR(INDEX($B$2:$B$2873,MATCH(ROWS($J$2:J1062),$J$2:$J$2873,0)),"")</f>
        <v/>
      </c>
    </row>
    <row r="1063" spans="1:11">
      <c r="A1063" s="60" t="s">
        <v>330</v>
      </c>
      <c r="B1063" s="60" t="s">
        <v>812</v>
      </c>
      <c r="C1063" s="59">
        <v>18.11</v>
      </c>
      <c r="D1063" s="60" t="s">
        <v>39</v>
      </c>
      <c r="E1063" s="60" t="s">
        <v>818</v>
      </c>
      <c r="F1063" s="60" t="s">
        <v>40</v>
      </c>
      <c r="G1063" s="60" t="s">
        <v>818</v>
      </c>
      <c r="H1063" s="60" t="s">
        <v>818</v>
      </c>
      <c r="I1063">
        <f>--ISNUMBER(IFERROR(SEARCH(Anketa!$E$3,'SDF biotopi'!$A1063,1),""))</f>
        <v>0</v>
      </c>
      <c r="J1063" t="str">
        <f>IF(I1063=1,COUNTIF($I$2:I1063,1),"")</f>
        <v/>
      </c>
      <c r="K1063" t="str">
        <f>IFERROR(INDEX($B$2:$B$2873,MATCH(ROWS($J$2:J1063),$J$2:$J$2873,0)),"")</f>
        <v/>
      </c>
    </row>
    <row r="1064" spans="1:11">
      <c r="A1064" s="60" t="s">
        <v>330</v>
      </c>
      <c r="B1064" s="60" t="s">
        <v>807</v>
      </c>
      <c r="C1064" s="59">
        <v>0.23</v>
      </c>
      <c r="D1064" s="60" t="s">
        <v>39</v>
      </c>
      <c r="E1064" s="60" t="s">
        <v>818</v>
      </c>
      <c r="F1064" s="60" t="s">
        <v>40</v>
      </c>
      <c r="G1064" s="60" t="s">
        <v>818</v>
      </c>
      <c r="H1064" s="60" t="s">
        <v>818</v>
      </c>
      <c r="I1064">
        <f>--ISNUMBER(IFERROR(SEARCH(Anketa!$E$3,'SDF biotopi'!$A1064,1),""))</f>
        <v>0</v>
      </c>
      <c r="J1064" t="str">
        <f>IF(I1064=1,COUNTIF($I$2:I1064,1),"")</f>
        <v/>
      </c>
      <c r="K1064" t="str">
        <f>IFERROR(INDEX($B$2:$B$2873,MATCH(ROWS($J$2:J1064),$J$2:$J$2873,0)),"")</f>
        <v/>
      </c>
    </row>
    <row r="1065" spans="1:11">
      <c r="A1065" s="60" t="s">
        <v>330</v>
      </c>
      <c r="B1065" s="60" t="s">
        <v>815</v>
      </c>
      <c r="C1065" s="59">
        <v>14.76</v>
      </c>
      <c r="D1065" s="60" t="s">
        <v>39</v>
      </c>
      <c r="E1065" s="60" t="s">
        <v>40</v>
      </c>
      <c r="F1065" s="60" t="s">
        <v>40</v>
      </c>
      <c r="G1065" s="60" t="s">
        <v>41</v>
      </c>
      <c r="H1065" s="60" t="s">
        <v>210</v>
      </c>
      <c r="I1065">
        <f>--ISNUMBER(IFERROR(SEARCH(Anketa!$E$3,'SDF biotopi'!$A1065,1),""))</f>
        <v>0</v>
      </c>
      <c r="J1065" t="str">
        <f>IF(I1065=1,COUNTIF($I$2:I1065,1),"")</f>
        <v/>
      </c>
      <c r="K1065" t="str">
        <f>IFERROR(INDEX($B$2:$B$2873,MATCH(ROWS($J$2:J1065),$J$2:$J$2873,0)),"")</f>
        <v/>
      </c>
    </row>
    <row r="1066" spans="1:11">
      <c r="A1066" s="60" t="s">
        <v>330</v>
      </c>
      <c r="B1066" s="60" t="s">
        <v>816</v>
      </c>
      <c r="C1066" s="59">
        <v>21</v>
      </c>
      <c r="D1066" s="60" t="s">
        <v>39</v>
      </c>
      <c r="E1066" s="60" t="s">
        <v>818</v>
      </c>
      <c r="F1066" s="60" t="s">
        <v>40</v>
      </c>
      <c r="G1066" s="60" t="s">
        <v>818</v>
      </c>
      <c r="H1066" s="60" t="s">
        <v>818</v>
      </c>
      <c r="I1066">
        <f>--ISNUMBER(IFERROR(SEARCH(Anketa!$E$3,'SDF biotopi'!$A1066,1),""))</f>
        <v>0</v>
      </c>
      <c r="J1066" t="str">
        <f>IF(I1066=1,COUNTIF($I$2:I1066,1),"")</f>
        <v/>
      </c>
      <c r="K1066" t="str">
        <f>IFERROR(INDEX($B$2:$B$2873,MATCH(ROWS($J$2:J1066),$J$2:$J$2873,0)),"")</f>
        <v/>
      </c>
    </row>
    <row r="1067" spans="1:11">
      <c r="A1067" s="60" t="s">
        <v>330</v>
      </c>
      <c r="B1067" s="60" t="s">
        <v>817</v>
      </c>
      <c r="C1067" s="59">
        <v>2.13</v>
      </c>
      <c r="D1067" s="60" t="s">
        <v>39</v>
      </c>
      <c r="E1067" s="60" t="s">
        <v>818</v>
      </c>
      <c r="F1067" s="60" t="s">
        <v>40</v>
      </c>
      <c r="G1067" s="60" t="s">
        <v>818</v>
      </c>
      <c r="H1067" s="60" t="s">
        <v>818</v>
      </c>
      <c r="I1067">
        <f>--ISNUMBER(IFERROR(SEARCH(Anketa!$E$3,'SDF biotopi'!$A1067,1),""))</f>
        <v>0</v>
      </c>
      <c r="J1067" t="str">
        <f>IF(I1067=1,COUNTIF($I$2:I1067,1),"")</f>
        <v/>
      </c>
      <c r="K1067" t="str">
        <f>IFERROR(INDEX($B$2:$B$2873,MATCH(ROWS($J$2:J1067),$J$2:$J$2873,0)),"")</f>
        <v/>
      </c>
    </row>
    <row r="1068" spans="1:11">
      <c r="A1068" s="60" t="s">
        <v>330</v>
      </c>
      <c r="B1068" s="60" t="s">
        <v>835</v>
      </c>
      <c r="C1068" s="59">
        <v>55.51</v>
      </c>
      <c r="D1068" s="60" t="s">
        <v>39</v>
      </c>
      <c r="E1068" s="60" t="s">
        <v>40</v>
      </c>
      <c r="F1068" s="60" t="s">
        <v>40</v>
      </c>
      <c r="G1068" s="60" t="s">
        <v>41</v>
      </c>
      <c r="H1068" s="60" t="s">
        <v>40</v>
      </c>
      <c r="I1068">
        <f>--ISNUMBER(IFERROR(SEARCH(Anketa!$E$3,'SDF biotopi'!$A1068,1),""))</f>
        <v>0</v>
      </c>
      <c r="J1068" t="str">
        <f>IF(I1068=1,COUNTIF($I$2:I1068,1),"")</f>
        <v/>
      </c>
      <c r="K1068" t="str">
        <f>IFERROR(INDEX($B$2:$B$2873,MATCH(ROWS($J$2:J1068),$J$2:$J$2873,0)),"")</f>
        <v/>
      </c>
    </row>
    <row r="1069" spans="1:11">
      <c r="A1069" s="60" t="s">
        <v>330</v>
      </c>
      <c r="B1069" s="60" t="s">
        <v>827</v>
      </c>
      <c r="C1069" s="59">
        <v>7.81</v>
      </c>
      <c r="D1069" s="60" t="s">
        <v>39</v>
      </c>
      <c r="E1069" s="60" t="s">
        <v>818</v>
      </c>
      <c r="F1069" s="60" t="s">
        <v>40</v>
      </c>
      <c r="G1069" s="60" t="s">
        <v>818</v>
      </c>
      <c r="H1069" s="60" t="s">
        <v>818</v>
      </c>
      <c r="I1069">
        <f>--ISNUMBER(IFERROR(SEARCH(Anketa!$E$3,'SDF biotopi'!$A1069,1),""))</f>
        <v>0</v>
      </c>
      <c r="J1069" t="str">
        <f>IF(I1069=1,COUNTIF($I$2:I1069,1),"")</f>
        <v/>
      </c>
      <c r="K1069" t="str">
        <f>IFERROR(INDEX($B$2:$B$2873,MATCH(ROWS($J$2:J1069),$J$2:$J$2873,0)),"")</f>
        <v/>
      </c>
    </row>
    <row r="1070" spans="1:11">
      <c r="A1070" s="60" t="s">
        <v>330</v>
      </c>
      <c r="B1070" s="60" t="s">
        <v>853</v>
      </c>
      <c r="C1070" s="59">
        <v>7.32</v>
      </c>
      <c r="D1070" s="60" t="s">
        <v>39</v>
      </c>
      <c r="E1070" s="60" t="s">
        <v>818</v>
      </c>
      <c r="F1070" s="60" t="s">
        <v>40</v>
      </c>
      <c r="G1070" s="60" t="s">
        <v>818</v>
      </c>
      <c r="H1070" s="60" t="s">
        <v>818</v>
      </c>
      <c r="I1070">
        <f>--ISNUMBER(IFERROR(SEARCH(Anketa!$E$3,'SDF biotopi'!$A1070,1),""))</f>
        <v>0</v>
      </c>
      <c r="J1070" t="str">
        <f>IF(I1070=1,COUNTIF($I$2:I1070,1),"")</f>
        <v/>
      </c>
      <c r="K1070" t="str">
        <f>IFERROR(INDEX($B$2:$B$2873,MATCH(ROWS($J$2:J1070),$J$2:$J$2873,0)),"")</f>
        <v/>
      </c>
    </row>
    <row r="1071" spans="1:11">
      <c r="A1071" s="60" t="s">
        <v>330</v>
      </c>
      <c r="B1071" s="60" t="s">
        <v>820</v>
      </c>
      <c r="C1071" s="59">
        <v>177.86</v>
      </c>
      <c r="D1071" s="60" t="s">
        <v>39</v>
      </c>
      <c r="E1071" s="60" t="s">
        <v>210</v>
      </c>
      <c r="F1071" s="60" t="s">
        <v>40</v>
      </c>
      <c r="G1071" s="60" t="s">
        <v>210</v>
      </c>
      <c r="H1071" s="60" t="s">
        <v>210</v>
      </c>
      <c r="I1071">
        <f>--ISNUMBER(IFERROR(SEARCH(Anketa!$E$3,'SDF biotopi'!$A1071,1),""))</f>
        <v>0</v>
      </c>
      <c r="J1071" t="str">
        <f>IF(I1071=1,COUNTIF($I$2:I1071,1),"")</f>
        <v/>
      </c>
      <c r="K1071" t="str">
        <f>IFERROR(INDEX($B$2:$B$2873,MATCH(ROWS($J$2:J1071),$J$2:$J$2873,0)),"")</f>
        <v/>
      </c>
    </row>
    <row r="1072" spans="1:11">
      <c r="A1072" s="60" t="s">
        <v>330</v>
      </c>
      <c r="B1072" s="60" t="s">
        <v>844</v>
      </c>
      <c r="C1072" s="59">
        <v>0.25</v>
      </c>
      <c r="D1072" s="60" t="s">
        <v>39</v>
      </c>
      <c r="E1072" s="60" t="s">
        <v>41</v>
      </c>
      <c r="F1072" s="60" t="s">
        <v>40</v>
      </c>
      <c r="G1072" s="60" t="s">
        <v>41</v>
      </c>
      <c r="H1072" s="60" t="s">
        <v>41</v>
      </c>
      <c r="I1072">
        <f>--ISNUMBER(IFERROR(SEARCH(Anketa!$E$3,'SDF biotopi'!$A1072,1),""))</f>
        <v>0</v>
      </c>
      <c r="J1072" t="str">
        <f>IF(I1072=1,COUNTIF($I$2:I1072,1),"")</f>
        <v/>
      </c>
      <c r="K1072" t="str">
        <f>IFERROR(INDEX($B$2:$B$2873,MATCH(ROWS($J$2:J1072),$J$2:$J$2873,0)),"")</f>
        <v/>
      </c>
    </row>
    <row r="1073" spans="1:11">
      <c r="A1073" s="60" t="s">
        <v>330</v>
      </c>
      <c r="B1073" s="60" t="s">
        <v>808</v>
      </c>
      <c r="C1073" s="59">
        <v>21.29</v>
      </c>
      <c r="D1073" s="60" t="s">
        <v>39</v>
      </c>
      <c r="E1073" s="60" t="s">
        <v>40</v>
      </c>
      <c r="F1073" s="60" t="s">
        <v>40</v>
      </c>
      <c r="G1073" s="60" t="s">
        <v>210</v>
      </c>
      <c r="H1073" s="60" t="s">
        <v>41</v>
      </c>
      <c r="I1073">
        <f>--ISNUMBER(IFERROR(SEARCH(Anketa!$E$3,'SDF biotopi'!$A1073,1),""))</f>
        <v>0</v>
      </c>
      <c r="J1073" t="str">
        <f>IF(I1073=1,COUNTIF($I$2:I1073,1),"")</f>
        <v/>
      </c>
      <c r="K1073" t="str">
        <f>IFERROR(INDEX($B$2:$B$2873,MATCH(ROWS($J$2:J1073),$J$2:$J$2873,0)),"")</f>
        <v/>
      </c>
    </row>
    <row r="1074" spans="1:11">
      <c r="A1074" s="60" t="s">
        <v>330</v>
      </c>
      <c r="B1074" s="60" t="s">
        <v>821</v>
      </c>
      <c r="C1074" s="59">
        <v>3.69</v>
      </c>
      <c r="D1074" s="60" t="s">
        <v>39</v>
      </c>
      <c r="E1074" s="60" t="s">
        <v>40</v>
      </c>
      <c r="F1074" s="60" t="s">
        <v>40</v>
      </c>
      <c r="G1074" s="60" t="s">
        <v>41</v>
      </c>
      <c r="H1074" s="60" t="s">
        <v>41</v>
      </c>
      <c r="I1074">
        <f>--ISNUMBER(IFERROR(SEARCH(Anketa!$E$3,'SDF biotopi'!$A1074,1),""))</f>
        <v>0</v>
      </c>
      <c r="J1074" t="str">
        <f>IF(I1074=1,COUNTIF($I$2:I1074,1),"")</f>
        <v/>
      </c>
      <c r="K1074" t="str">
        <f>IFERROR(INDEX($B$2:$B$2873,MATCH(ROWS($J$2:J1074),$J$2:$J$2873,0)),"")</f>
        <v/>
      </c>
    </row>
    <row r="1075" spans="1:11">
      <c r="A1075" s="60" t="s">
        <v>330</v>
      </c>
      <c r="B1075" s="60" t="s">
        <v>837</v>
      </c>
      <c r="C1075" s="59">
        <v>3.99</v>
      </c>
      <c r="D1075" s="60" t="s">
        <v>39</v>
      </c>
      <c r="E1075" s="60" t="s">
        <v>818</v>
      </c>
      <c r="F1075" s="60" t="s">
        <v>40</v>
      </c>
      <c r="G1075" s="60" t="s">
        <v>818</v>
      </c>
      <c r="H1075" s="60" t="s">
        <v>818</v>
      </c>
      <c r="I1075">
        <f>--ISNUMBER(IFERROR(SEARCH(Anketa!$E$3,'SDF biotopi'!$A1075,1),""))</f>
        <v>0</v>
      </c>
      <c r="J1075" t="str">
        <f>IF(I1075=1,COUNTIF($I$2:I1075,1),"")</f>
        <v/>
      </c>
      <c r="K1075" t="str">
        <f>IFERROR(INDEX($B$2:$B$2873,MATCH(ROWS($J$2:J1075),$J$2:$J$2873,0)),"")</f>
        <v/>
      </c>
    </row>
    <row r="1076" spans="1:11">
      <c r="A1076" s="60" t="s">
        <v>330</v>
      </c>
      <c r="B1076" s="60" t="s">
        <v>803</v>
      </c>
      <c r="C1076" s="59">
        <v>3.09</v>
      </c>
      <c r="D1076" s="60" t="s">
        <v>39</v>
      </c>
      <c r="E1076" s="60" t="s">
        <v>818</v>
      </c>
      <c r="F1076" s="60" t="s">
        <v>40</v>
      </c>
      <c r="G1076" s="60" t="s">
        <v>818</v>
      </c>
      <c r="H1076" s="60" t="s">
        <v>818</v>
      </c>
      <c r="I1076">
        <f>--ISNUMBER(IFERROR(SEARCH(Anketa!$E$3,'SDF biotopi'!$A1076,1),""))</f>
        <v>0</v>
      </c>
      <c r="J1076" t="str">
        <f>IF(I1076=1,COUNTIF($I$2:I1076,1),"")</f>
        <v/>
      </c>
      <c r="K1076" t="str">
        <f>IFERROR(INDEX($B$2:$B$2873,MATCH(ROWS($J$2:J1076),$J$2:$J$2873,0)),"")</f>
        <v/>
      </c>
    </row>
    <row r="1077" spans="1:11">
      <c r="A1077" s="60" t="s">
        <v>330</v>
      </c>
      <c r="B1077" s="60" t="s">
        <v>840</v>
      </c>
      <c r="C1077" s="59">
        <v>3.16</v>
      </c>
      <c r="D1077" s="60" t="s">
        <v>39</v>
      </c>
      <c r="E1077" s="60" t="s">
        <v>818</v>
      </c>
      <c r="F1077" s="60" t="s">
        <v>40</v>
      </c>
      <c r="G1077" s="60" t="s">
        <v>818</v>
      </c>
      <c r="H1077" s="60" t="s">
        <v>818</v>
      </c>
      <c r="I1077">
        <f>--ISNUMBER(IFERROR(SEARCH(Anketa!$E$3,'SDF biotopi'!$A1077,1),""))</f>
        <v>0</v>
      </c>
      <c r="J1077" t="str">
        <f>IF(I1077=1,COUNTIF($I$2:I1077,1),"")</f>
        <v/>
      </c>
      <c r="K1077" t="str">
        <f>IFERROR(INDEX($B$2:$B$2873,MATCH(ROWS($J$2:J1077),$J$2:$J$2873,0)),"")</f>
        <v/>
      </c>
    </row>
    <row r="1078" spans="1:11">
      <c r="A1078" s="60" t="s">
        <v>330</v>
      </c>
      <c r="B1078" s="60" t="s">
        <v>811</v>
      </c>
      <c r="C1078" s="59">
        <v>3.47</v>
      </c>
      <c r="D1078" s="60" t="s">
        <v>39</v>
      </c>
      <c r="E1078" s="60" t="s">
        <v>818</v>
      </c>
      <c r="F1078" s="60" t="s">
        <v>40</v>
      </c>
      <c r="G1078" s="60" t="s">
        <v>818</v>
      </c>
      <c r="H1078" s="60" t="s">
        <v>818</v>
      </c>
      <c r="I1078">
        <f>--ISNUMBER(IFERROR(SEARCH(Anketa!$E$3,'SDF biotopi'!$A1078,1),""))</f>
        <v>0</v>
      </c>
      <c r="J1078" t="str">
        <f>IF(I1078=1,COUNTIF($I$2:I1078,1),"")</f>
        <v/>
      </c>
      <c r="K1078" t="str">
        <f>IFERROR(INDEX($B$2:$B$2873,MATCH(ROWS($J$2:J1078),$J$2:$J$2873,0)),"")</f>
        <v/>
      </c>
    </row>
    <row r="1079" spans="1:11">
      <c r="A1079" s="60" t="s">
        <v>330</v>
      </c>
      <c r="B1079" s="60" t="s">
        <v>825</v>
      </c>
      <c r="C1079" s="59">
        <v>2.5299999999999998</v>
      </c>
      <c r="D1079" s="60" t="s">
        <v>39</v>
      </c>
      <c r="E1079" s="60" t="s">
        <v>818</v>
      </c>
      <c r="F1079" s="60" t="s">
        <v>40</v>
      </c>
      <c r="G1079" s="60" t="s">
        <v>818</v>
      </c>
      <c r="H1079" s="60" t="s">
        <v>818</v>
      </c>
      <c r="I1079">
        <f>--ISNUMBER(IFERROR(SEARCH(Anketa!$E$3,'SDF biotopi'!$A1079,1),""))</f>
        <v>0</v>
      </c>
      <c r="J1079" t="str">
        <f>IF(I1079=1,COUNTIF($I$2:I1079,1),"")</f>
        <v/>
      </c>
      <c r="K1079" t="str">
        <f>IFERROR(INDEX($B$2:$B$2873,MATCH(ROWS($J$2:J1079),$J$2:$J$2873,0)),"")</f>
        <v/>
      </c>
    </row>
    <row r="1080" spans="1:11">
      <c r="A1080" s="60" t="s">
        <v>330</v>
      </c>
      <c r="B1080" s="60" t="s">
        <v>842</v>
      </c>
      <c r="C1080" s="59">
        <v>0.01</v>
      </c>
      <c r="D1080" s="60" t="s">
        <v>39</v>
      </c>
      <c r="E1080" s="60" t="s">
        <v>40</v>
      </c>
      <c r="F1080" s="60" t="s">
        <v>40</v>
      </c>
      <c r="G1080" s="60" t="s">
        <v>210</v>
      </c>
      <c r="H1080" s="60" t="s">
        <v>41</v>
      </c>
      <c r="I1080">
        <f>--ISNUMBER(IFERROR(SEARCH(Anketa!$E$3,'SDF biotopi'!$A1080,1),""))</f>
        <v>0</v>
      </c>
      <c r="J1080" t="str">
        <f>IF(I1080=1,COUNTIF($I$2:I1080,1),"")</f>
        <v/>
      </c>
      <c r="K1080" t="str">
        <f>IFERROR(INDEX($B$2:$B$2873,MATCH(ROWS($J$2:J1080),$J$2:$J$2873,0)),"")</f>
        <v/>
      </c>
    </row>
    <row r="1081" spans="1:11">
      <c r="A1081" s="60" t="s">
        <v>330</v>
      </c>
      <c r="B1081" s="60" t="s">
        <v>802</v>
      </c>
      <c r="C1081" s="59">
        <v>288.26</v>
      </c>
      <c r="D1081" s="60" t="s">
        <v>39</v>
      </c>
      <c r="E1081" s="60" t="s">
        <v>40</v>
      </c>
      <c r="F1081" s="60" t="s">
        <v>40</v>
      </c>
      <c r="G1081" s="60" t="s">
        <v>41</v>
      </c>
      <c r="H1081" s="60" t="s">
        <v>40</v>
      </c>
      <c r="I1081">
        <f>--ISNUMBER(IFERROR(SEARCH(Anketa!$E$3,'SDF biotopi'!$A1081,1),""))</f>
        <v>0</v>
      </c>
      <c r="J1081" t="str">
        <f>IF(I1081=1,COUNTIF($I$2:I1081,1),"")</f>
        <v/>
      </c>
      <c r="K1081" t="str">
        <f>IFERROR(INDEX($B$2:$B$2873,MATCH(ROWS($J$2:J1081),$J$2:$J$2873,0)),"")</f>
        <v/>
      </c>
    </row>
    <row r="1082" spans="1:11">
      <c r="A1082" s="60" t="s">
        <v>332</v>
      </c>
      <c r="B1082" s="60" t="s">
        <v>844</v>
      </c>
      <c r="C1082" s="59">
        <v>1.05</v>
      </c>
      <c r="D1082" s="60" t="s">
        <v>39</v>
      </c>
      <c r="E1082" s="60" t="s">
        <v>41</v>
      </c>
      <c r="F1082" s="60" t="s">
        <v>41</v>
      </c>
      <c r="G1082" s="60" t="s">
        <v>41</v>
      </c>
      <c r="H1082" s="60" t="s">
        <v>41</v>
      </c>
      <c r="I1082">
        <f>--ISNUMBER(IFERROR(SEARCH(Anketa!$E$3,'SDF biotopi'!$A1082,1),""))</f>
        <v>0</v>
      </c>
      <c r="J1082" t="str">
        <f>IF(I1082=1,COUNTIF($I$2:I1082,1),"")</f>
        <v/>
      </c>
      <c r="K1082" t="str">
        <f>IFERROR(INDEX($B$2:$B$2873,MATCH(ROWS($J$2:J1082),$J$2:$J$2873,0)),"")</f>
        <v/>
      </c>
    </row>
    <row r="1083" spans="1:11">
      <c r="A1083" s="60" t="s">
        <v>332</v>
      </c>
      <c r="B1083" s="60" t="s">
        <v>808</v>
      </c>
      <c r="C1083" s="59">
        <v>0.85</v>
      </c>
      <c r="D1083" s="60" t="s">
        <v>39</v>
      </c>
      <c r="E1083" s="60" t="s">
        <v>40</v>
      </c>
      <c r="F1083" s="60" t="s">
        <v>40</v>
      </c>
      <c r="G1083" s="60" t="s">
        <v>40</v>
      </c>
      <c r="H1083" s="60" t="s">
        <v>40</v>
      </c>
      <c r="I1083">
        <f>--ISNUMBER(IFERROR(SEARCH(Anketa!$E$3,'SDF biotopi'!$A1083,1),""))</f>
        <v>0</v>
      </c>
      <c r="J1083" t="str">
        <f>IF(I1083=1,COUNTIF($I$2:I1083,1),"")</f>
        <v/>
      </c>
      <c r="K1083" t="str">
        <f>IFERROR(INDEX($B$2:$B$2873,MATCH(ROWS($J$2:J1083),$J$2:$J$2873,0)),"")</f>
        <v/>
      </c>
    </row>
    <row r="1084" spans="1:11">
      <c r="A1084" s="60" t="s">
        <v>332</v>
      </c>
      <c r="B1084" s="60" t="s">
        <v>809</v>
      </c>
      <c r="C1084" s="59">
        <v>51.67</v>
      </c>
      <c r="D1084" s="60" t="s">
        <v>39</v>
      </c>
      <c r="E1084" s="60" t="s">
        <v>210</v>
      </c>
      <c r="F1084" s="60" t="s">
        <v>40</v>
      </c>
      <c r="G1084" s="60" t="s">
        <v>41</v>
      </c>
      <c r="H1084" s="60" t="s">
        <v>41</v>
      </c>
      <c r="I1084">
        <f>--ISNUMBER(IFERROR(SEARCH(Anketa!$E$3,'SDF biotopi'!$A1084,1),""))</f>
        <v>0</v>
      </c>
      <c r="J1084" t="str">
        <f>IF(I1084=1,COUNTIF($I$2:I1084,1),"")</f>
        <v/>
      </c>
      <c r="K1084" t="str">
        <f>IFERROR(INDEX($B$2:$B$2873,MATCH(ROWS($J$2:J1084),$J$2:$J$2873,0)),"")</f>
        <v/>
      </c>
    </row>
    <row r="1085" spans="1:11">
      <c r="A1085" s="60" t="s">
        <v>332</v>
      </c>
      <c r="B1085" s="60" t="s">
        <v>820</v>
      </c>
      <c r="C1085" s="59">
        <v>67.819999999999993</v>
      </c>
      <c r="D1085" s="60" t="s">
        <v>39</v>
      </c>
      <c r="E1085" s="60" t="s">
        <v>210</v>
      </c>
      <c r="F1085" s="60" t="s">
        <v>40</v>
      </c>
      <c r="G1085" s="60" t="s">
        <v>210</v>
      </c>
      <c r="H1085" s="60" t="s">
        <v>210</v>
      </c>
      <c r="I1085">
        <f>--ISNUMBER(IFERROR(SEARCH(Anketa!$E$3,'SDF biotopi'!$A1085,1),""))</f>
        <v>0</v>
      </c>
      <c r="J1085" t="str">
        <f>IF(I1085=1,COUNTIF($I$2:I1085,1),"")</f>
        <v/>
      </c>
      <c r="K1085" t="str">
        <f>IFERROR(INDEX($B$2:$B$2873,MATCH(ROWS($J$2:J1085),$J$2:$J$2873,0)),"")</f>
        <v/>
      </c>
    </row>
    <row r="1086" spans="1:11">
      <c r="A1086" s="60" t="s">
        <v>332</v>
      </c>
      <c r="B1086" s="60" t="s">
        <v>802</v>
      </c>
      <c r="C1086" s="59">
        <v>129.63999999999999</v>
      </c>
      <c r="D1086" s="60" t="s">
        <v>39</v>
      </c>
      <c r="E1086" s="60" t="s">
        <v>210</v>
      </c>
      <c r="F1086" s="60" t="s">
        <v>40</v>
      </c>
      <c r="G1086" s="60" t="s">
        <v>41</v>
      </c>
      <c r="H1086" s="60" t="s">
        <v>41</v>
      </c>
      <c r="I1086">
        <f>--ISNUMBER(IFERROR(SEARCH(Anketa!$E$3,'SDF biotopi'!$A1086,1),""))</f>
        <v>0</v>
      </c>
      <c r="J1086" t="str">
        <f>IF(I1086=1,COUNTIF($I$2:I1086,1),"")</f>
        <v/>
      </c>
      <c r="K1086" t="str">
        <f>IFERROR(INDEX($B$2:$B$2873,MATCH(ROWS($J$2:J1086),$J$2:$J$2873,0)),"")</f>
        <v/>
      </c>
    </row>
    <row r="1087" spans="1:11">
      <c r="A1087" s="60" t="s">
        <v>332</v>
      </c>
      <c r="B1087" s="60" t="s">
        <v>837</v>
      </c>
      <c r="C1087" s="61"/>
      <c r="D1087" s="60" t="s">
        <v>39</v>
      </c>
      <c r="E1087" s="60" t="s">
        <v>50</v>
      </c>
      <c r="F1087" s="60" t="s">
        <v>40</v>
      </c>
      <c r="G1087" s="60" t="s">
        <v>824</v>
      </c>
      <c r="H1087" s="60" t="s">
        <v>824</v>
      </c>
      <c r="I1087">
        <f>--ISNUMBER(IFERROR(SEARCH(Anketa!$E$3,'SDF biotopi'!$A1087,1),""))</f>
        <v>0</v>
      </c>
      <c r="J1087" t="str">
        <f>IF(I1087=1,COUNTIF($I$2:I1087,1),"")</f>
        <v/>
      </c>
      <c r="K1087" t="str">
        <f>IFERROR(INDEX($B$2:$B$2873,MATCH(ROWS($J$2:J1087),$J$2:$J$2873,0)),"")</f>
        <v/>
      </c>
    </row>
    <row r="1088" spans="1:11">
      <c r="A1088" s="60" t="s">
        <v>332</v>
      </c>
      <c r="B1088" s="60" t="s">
        <v>819</v>
      </c>
      <c r="C1088" s="59">
        <v>28.3</v>
      </c>
      <c r="D1088" s="60" t="s">
        <v>39</v>
      </c>
      <c r="E1088" s="60" t="s">
        <v>41</v>
      </c>
      <c r="F1088" s="60" t="s">
        <v>41</v>
      </c>
      <c r="G1088" s="60" t="s">
        <v>41</v>
      </c>
      <c r="H1088" s="60" t="s">
        <v>40</v>
      </c>
      <c r="I1088">
        <f>--ISNUMBER(IFERROR(SEARCH(Anketa!$E$3,'SDF biotopi'!$A1088,1),""))</f>
        <v>0</v>
      </c>
      <c r="J1088" t="str">
        <f>IF(I1088=1,COUNTIF($I$2:I1088,1),"")</f>
        <v/>
      </c>
      <c r="K1088" t="str">
        <f>IFERROR(INDEX($B$2:$B$2873,MATCH(ROWS($J$2:J1088),$J$2:$J$2873,0)),"")</f>
        <v/>
      </c>
    </row>
    <row r="1089" spans="1:11">
      <c r="A1089" s="60" t="s">
        <v>332</v>
      </c>
      <c r="B1089" s="60" t="s">
        <v>817</v>
      </c>
      <c r="C1089" s="59">
        <v>4.29</v>
      </c>
      <c r="D1089" s="60" t="s">
        <v>39</v>
      </c>
      <c r="E1089" s="60" t="s">
        <v>40</v>
      </c>
      <c r="F1089" s="60" t="s">
        <v>40</v>
      </c>
      <c r="G1089" s="60" t="s">
        <v>41</v>
      </c>
      <c r="H1089" s="60" t="s">
        <v>40</v>
      </c>
      <c r="I1089">
        <f>--ISNUMBER(IFERROR(SEARCH(Anketa!$E$3,'SDF biotopi'!$A1089,1),""))</f>
        <v>0</v>
      </c>
      <c r="J1089" t="str">
        <f>IF(I1089=1,COUNTIF($I$2:I1089,1),"")</f>
        <v/>
      </c>
      <c r="K1089" t="str">
        <f>IFERROR(INDEX($B$2:$B$2873,MATCH(ROWS($J$2:J1089),$J$2:$J$2873,0)),"")</f>
        <v/>
      </c>
    </row>
    <row r="1090" spans="1:11">
      <c r="A1090" s="60" t="s">
        <v>332</v>
      </c>
      <c r="B1090" s="60" t="s">
        <v>812</v>
      </c>
      <c r="C1090" s="59">
        <v>2.29</v>
      </c>
      <c r="D1090" s="60" t="s">
        <v>39</v>
      </c>
      <c r="E1090" s="60" t="s">
        <v>40</v>
      </c>
      <c r="F1090" s="60" t="s">
        <v>40</v>
      </c>
      <c r="G1090" s="60" t="s">
        <v>40</v>
      </c>
      <c r="H1090" s="60" t="s">
        <v>40</v>
      </c>
      <c r="I1090">
        <f>--ISNUMBER(IFERROR(SEARCH(Anketa!$E$3,'SDF biotopi'!$A1090,1),""))</f>
        <v>0</v>
      </c>
      <c r="J1090" t="str">
        <f>IF(I1090=1,COUNTIF($I$2:I1090,1),"")</f>
        <v/>
      </c>
      <c r="K1090" t="str">
        <f>IFERROR(INDEX($B$2:$B$2873,MATCH(ROWS($J$2:J1090),$J$2:$J$2873,0)),"")</f>
        <v/>
      </c>
    </row>
    <row r="1091" spans="1:11">
      <c r="A1091" s="60" t="s">
        <v>332</v>
      </c>
      <c r="B1091" s="60" t="s">
        <v>839</v>
      </c>
      <c r="C1091" s="59">
        <v>0.39</v>
      </c>
      <c r="D1091" s="60" t="s">
        <v>39</v>
      </c>
      <c r="E1091" s="60" t="s">
        <v>210</v>
      </c>
      <c r="F1091" s="60" t="s">
        <v>41</v>
      </c>
      <c r="G1091" s="60" t="s">
        <v>210</v>
      </c>
      <c r="H1091" s="60" t="s">
        <v>210</v>
      </c>
      <c r="I1091">
        <f>--ISNUMBER(IFERROR(SEARCH(Anketa!$E$3,'SDF biotopi'!$A1091,1),""))</f>
        <v>0</v>
      </c>
      <c r="J1091" t="str">
        <f>IF(I1091=1,COUNTIF($I$2:I1091,1),"")</f>
        <v/>
      </c>
      <c r="K1091" t="str">
        <f>IFERROR(INDEX($B$2:$B$2873,MATCH(ROWS($J$2:J1091),$J$2:$J$2873,0)),"")</f>
        <v/>
      </c>
    </row>
    <row r="1092" spans="1:11">
      <c r="A1092" s="60" t="s">
        <v>332</v>
      </c>
      <c r="B1092" s="60" t="s">
        <v>815</v>
      </c>
      <c r="C1092" s="59">
        <v>18.27</v>
      </c>
      <c r="D1092" s="60" t="s">
        <v>39</v>
      </c>
      <c r="E1092" s="60" t="s">
        <v>40</v>
      </c>
      <c r="F1092" s="60" t="s">
        <v>40</v>
      </c>
      <c r="G1092" s="60" t="s">
        <v>41</v>
      </c>
      <c r="H1092" s="60" t="s">
        <v>40</v>
      </c>
      <c r="I1092">
        <f>--ISNUMBER(IFERROR(SEARCH(Anketa!$E$3,'SDF biotopi'!$A1092,1),""))</f>
        <v>0</v>
      </c>
      <c r="J1092" t="str">
        <f>IF(I1092=1,COUNTIF($I$2:I1092,1),"")</f>
        <v/>
      </c>
      <c r="K1092" t="str">
        <f>IFERROR(INDEX($B$2:$B$2873,MATCH(ROWS($J$2:J1092),$J$2:$J$2873,0)),"")</f>
        <v/>
      </c>
    </row>
    <row r="1093" spans="1:11">
      <c r="A1093" s="60" t="s">
        <v>332</v>
      </c>
      <c r="B1093" s="60" t="s">
        <v>811</v>
      </c>
      <c r="C1093" s="59">
        <v>10.31</v>
      </c>
      <c r="D1093" s="60" t="s">
        <v>39</v>
      </c>
      <c r="E1093" s="60" t="s">
        <v>210</v>
      </c>
      <c r="F1093" s="60" t="s">
        <v>40</v>
      </c>
      <c r="G1093" s="60" t="s">
        <v>41</v>
      </c>
      <c r="H1093" s="60" t="s">
        <v>40</v>
      </c>
      <c r="I1093">
        <f>--ISNUMBER(IFERROR(SEARCH(Anketa!$E$3,'SDF biotopi'!$A1093,1),""))</f>
        <v>0</v>
      </c>
      <c r="J1093" t="str">
        <f>IF(I1093=1,COUNTIF($I$2:I1093,1),"")</f>
        <v/>
      </c>
      <c r="K1093" t="str">
        <f>IFERROR(INDEX($B$2:$B$2873,MATCH(ROWS($J$2:J1093),$J$2:$J$2873,0)),"")</f>
        <v/>
      </c>
    </row>
    <row r="1094" spans="1:11">
      <c r="A1094" s="60" t="s">
        <v>332</v>
      </c>
      <c r="B1094" s="60" t="s">
        <v>813</v>
      </c>
      <c r="C1094" s="59">
        <v>1.31</v>
      </c>
      <c r="D1094" s="60" t="s">
        <v>39</v>
      </c>
      <c r="E1094" s="60" t="s">
        <v>41</v>
      </c>
      <c r="F1094" s="60" t="s">
        <v>40</v>
      </c>
      <c r="G1094" s="60" t="s">
        <v>210</v>
      </c>
      <c r="H1094" s="60" t="s">
        <v>41</v>
      </c>
      <c r="I1094">
        <f>--ISNUMBER(IFERROR(SEARCH(Anketa!$E$3,'SDF biotopi'!$A1094,1),""))</f>
        <v>0</v>
      </c>
      <c r="J1094" t="str">
        <f>IF(I1094=1,COUNTIF($I$2:I1094,1),"")</f>
        <v/>
      </c>
      <c r="K1094" t="str">
        <f>IFERROR(INDEX($B$2:$B$2873,MATCH(ROWS($J$2:J1094),$J$2:$J$2873,0)),"")</f>
        <v/>
      </c>
    </row>
    <row r="1095" spans="1:11">
      <c r="A1095" s="60" t="s">
        <v>332</v>
      </c>
      <c r="B1095" s="60" t="s">
        <v>840</v>
      </c>
      <c r="C1095" s="59">
        <v>0</v>
      </c>
      <c r="D1095" s="60" t="s">
        <v>39</v>
      </c>
      <c r="E1095" s="60" t="s">
        <v>50</v>
      </c>
      <c r="F1095" s="60" t="s">
        <v>40</v>
      </c>
      <c r="G1095" s="60" t="s">
        <v>824</v>
      </c>
      <c r="H1095" s="60" t="s">
        <v>824</v>
      </c>
      <c r="I1095">
        <f>--ISNUMBER(IFERROR(SEARCH(Anketa!$E$3,'SDF biotopi'!$A1095,1),""))</f>
        <v>0</v>
      </c>
      <c r="J1095" t="str">
        <f>IF(I1095=1,COUNTIF($I$2:I1095,1),"")</f>
        <v/>
      </c>
      <c r="K1095" t="str">
        <f>IFERROR(INDEX($B$2:$B$2873,MATCH(ROWS($J$2:J1095),$J$2:$J$2873,0)),"")</f>
        <v/>
      </c>
    </row>
    <row r="1096" spans="1:11">
      <c r="A1096" s="60" t="s">
        <v>332</v>
      </c>
      <c r="B1096" s="60" t="s">
        <v>834</v>
      </c>
      <c r="C1096" s="59">
        <v>0.16</v>
      </c>
      <c r="D1096" s="60" t="s">
        <v>39</v>
      </c>
      <c r="E1096" s="60" t="s">
        <v>50</v>
      </c>
      <c r="F1096" s="60" t="s">
        <v>40</v>
      </c>
      <c r="G1096" s="60" t="s">
        <v>40</v>
      </c>
      <c r="H1096" s="60" t="s">
        <v>40</v>
      </c>
      <c r="I1096">
        <f>--ISNUMBER(IFERROR(SEARCH(Anketa!$E$3,'SDF biotopi'!$A1096,1),""))</f>
        <v>0</v>
      </c>
      <c r="J1096" t="str">
        <f>IF(I1096=1,COUNTIF($I$2:I1096,1),"")</f>
        <v/>
      </c>
      <c r="K1096" t="str">
        <f>IFERROR(INDEX($B$2:$B$2873,MATCH(ROWS($J$2:J1096),$J$2:$J$2873,0)),"")</f>
        <v/>
      </c>
    </row>
    <row r="1097" spans="1:11">
      <c r="A1097" s="60" t="s">
        <v>332</v>
      </c>
      <c r="B1097" s="60" t="s">
        <v>863</v>
      </c>
      <c r="C1097" s="59">
        <v>0.03</v>
      </c>
      <c r="D1097" s="60" t="s">
        <v>39</v>
      </c>
      <c r="E1097" s="60" t="s">
        <v>40</v>
      </c>
      <c r="F1097" s="60" t="s">
        <v>40</v>
      </c>
      <c r="G1097" s="60" t="s">
        <v>210</v>
      </c>
      <c r="H1097" s="60" t="s">
        <v>40</v>
      </c>
      <c r="I1097">
        <f>--ISNUMBER(IFERROR(SEARCH(Anketa!$E$3,'SDF biotopi'!$A1097,1),""))</f>
        <v>0</v>
      </c>
      <c r="J1097" t="str">
        <f>IF(I1097=1,COUNTIF($I$2:I1097,1),"")</f>
        <v/>
      </c>
      <c r="K1097" t="str">
        <f>IFERROR(INDEX($B$2:$B$2873,MATCH(ROWS($J$2:J1097),$J$2:$J$2873,0)),"")</f>
        <v/>
      </c>
    </row>
    <row r="1098" spans="1:11">
      <c r="A1098" s="60" t="s">
        <v>332</v>
      </c>
      <c r="B1098" s="60" t="s">
        <v>842</v>
      </c>
      <c r="C1098" s="59">
        <v>0.01</v>
      </c>
      <c r="D1098" s="60" t="s">
        <v>39</v>
      </c>
      <c r="E1098" s="60" t="s">
        <v>41</v>
      </c>
      <c r="F1098" s="60" t="s">
        <v>40</v>
      </c>
      <c r="G1098" s="60" t="s">
        <v>41</v>
      </c>
      <c r="H1098" s="60" t="s">
        <v>41</v>
      </c>
      <c r="I1098">
        <f>--ISNUMBER(IFERROR(SEARCH(Anketa!$E$3,'SDF biotopi'!$A1098,1),""))</f>
        <v>0</v>
      </c>
      <c r="J1098" t="str">
        <f>IF(I1098=1,COUNTIF($I$2:I1098,1),"")</f>
        <v/>
      </c>
      <c r="K1098" t="str">
        <f>IFERROR(INDEX($B$2:$B$2873,MATCH(ROWS($J$2:J1098),$J$2:$J$2873,0)),"")</f>
        <v/>
      </c>
    </row>
    <row r="1099" spans="1:11">
      <c r="A1099" s="60" t="s">
        <v>332</v>
      </c>
      <c r="B1099" s="60" t="s">
        <v>816</v>
      </c>
      <c r="C1099" s="59">
        <v>81.48</v>
      </c>
      <c r="D1099" s="60" t="s">
        <v>39</v>
      </c>
      <c r="E1099" s="60" t="s">
        <v>210</v>
      </c>
      <c r="F1099" s="60" t="s">
        <v>40</v>
      </c>
      <c r="G1099" s="60" t="s">
        <v>41</v>
      </c>
      <c r="H1099" s="60" t="s">
        <v>41</v>
      </c>
      <c r="I1099">
        <f>--ISNUMBER(IFERROR(SEARCH(Anketa!$E$3,'SDF biotopi'!$A1099,1),""))</f>
        <v>0</v>
      </c>
      <c r="J1099" t="str">
        <f>IF(I1099=1,COUNTIF($I$2:I1099,1),"")</f>
        <v/>
      </c>
      <c r="K1099" t="str">
        <f>IFERROR(INDEX($B$2:$B$2873,MATCH(ROWS($J$2:J1099),$J$2:$J$2873,0)),"")</f>
        <v/>
      </c>
    </row>
    <row r="1100" spans="1:11">
      <c r="A1100" s="60" t="s">
        <v>332</v>
      </c>
      <c r="B1100" s="60" t="s">
        <v>803</v>
      </c>
      <c r="C1100" s="59">
        <v>5.71</v>
      </c>
      <c r="D1100" s="60" t="s">
        <v>39</v>
      </c>
      <c r="E1100" s="60" t="s">
        <v>40</v>
      </c>
      <c r="F1100" s="60" t="s">
        <v>40</v>
      </c>
      <c r="G1100" s="60" t="s">
        <v>41</v>
      </c>
      <c r="H1100" s="60" t="s">
        <v>40</v>
      </c>
      <c r="I1100">
        <f>--ISNUMBER(IFERROR(SEARCH(Anketa!$E$3,'SDF biotopi'!$A1100,1),""))</f>
        <v>0</v>
      </c>
      <c r="J1100" t="str">
        <f>IF(I1100=1,COUNTIF($I$2:I1100,1),"")</f>
        <v/>
      </c>
      <c r="K1100" t="str">
        <f>IFERROR(INDEX($B$2:$B$2873,MATCH(ROWS($J$2:J1100),$J$2:$J$2873,0)),"")</f>
        <v/>
      </c>
    </row>
    <row r="1101" spans="1:11">
      <c r="A1101" s="60" t="s">
        <v>332</v>
      </c>
      <c r="B1101" s="60" t="s">
        <v>835</v>
      </c>
      <c r="C1101" s="59">
        <v>54.3</v>
      </c>
      <c r="D1101" s="60" t="s">
        <v>39</v>
      </c>
      <c r="E1101" s="60" t="s">
        <v>40</v>
      </c>
      <c r="F1101" s="60" t="s">
        <v>41</v>
      </c>
      <c r="G1101" s="60" t="s">
        <v>41</v>
      </c>
      <c r="H1101" s="60" t="s">
        <v>40</v>
      </c>
      <c r="I1101">
        <f>--ISNUMBER(IFERROR(SEARCH(Anketa!$E$3,'SDF biotopi'!$A1101,1),""))</f>
        <v>0</v>
      </c>
      <c r="J1101" t="str">
        <f>IF(I1101=1,COUNTIF($I$2:I1101,1),"")</f>
        <v/>
      </c>
      <c r="K1101" t="str">
        <f>IFERROR(INDEX($B$2:$B$2873,MATCH(ROWS($J$2:J1101),$J$2:$J$2873,0)),"")</f>
        <v/>
      </c>
    </row>
    <row r="1102" spans="1:11">
      <c r="A1102" s="60" t="s">
        <v>332</v>
      </c>
      <c r="B1102" s="60" t="s">
        <v>821</v>
      </c>
      <c r="C1102" s="59">
        <v>5.99</v>
      </c>
      <c r="D1102" s="60" t="s">
        <v>39</v>
      </c>
      <c r="E1102" s="60" t="s">
        <v>40</v>
      </c>
      <c r="F1102" s="60" t="s">
        <v>40</v>
      </c>
      <c r="G1102" s="60" t="s">
        <v>41</v>
      </c>
      <c r="H1102" s="60" t="s">
        <v>40</v>
      </c>
      <c r="I1102">
        <f>--ISNUMBER(IFERROR(SEARCH(Anketa!$E$3,'SDF biotopi'!$A1102,1),""))</f>
        <v>0</v>
      </c>
      <c r="J1102" t="str">
        <f>IF(I1102=1,COUNTIF($I$2:I1102,1),"")</f>
        <v/>
      </c>
      <c r="K1102" t="str">
        <f>IFERROR(INDEX($B$2:$B$2873,MATCH(ROWS($J$2:J1102),$J$2:$J$2873,0)),"")</f>
        <v/>
      </c>
    </row>
    <row r="1103" spans="1:11">
      <c r="A1103" s="60" t="s">
        <v>334</v>
      </c>
      <c r="B1103" s="60" t="s">
        <v>807</v>
      </c>
      <c r="C1103" s="59">
        <v>1.08</v>
      </c>
      <c r="D1103" s="60" t="s">
        <v>39</v>
      </c>
      <c r="E1103" s="60" t="s">
        <v>818</v>
      </c>
      <c r="F1103" s="60" t="s">
        <v>40</v>
      </c>
      <c r="G1103" s="60" t="s">
        <v>818</v>
      </c>
      <c r="H1103" s="60" t="s">
        <v>818</v>
      </c>
      <c r="I1103">
        <f>--ISNUMBER(IFERROR(SEARCH(Anketa!$E$3,'SDF biotopi'!$A1103,1),""))</f>
        <v>0</v>
      </c>
      <c r="J1103" t="str">
        <f>IF(I1103=1,COUNTIF($I$2:I1103,1),"")</f>
        <v/>
      </c>
      <c r="K1103" t="str">
        <f>IFERROR(INDEX($B$2:$B$2873,MATCH(ROWS($J$2:J1103),$J$2:$J$2873,0)),"")</f>
        <v/>
      </c>
    </row>
    <row r="1104" spans="1:11">
      <c r="A1104" s="60" t="s">
        <v>334</v>
      </c>
      <c r="B1104" s="60" t="s">
        <v>803</v>
      </c>
      <c r="C1104" s="59">
        <v>0</v>
      </c>
      <c r="D1104" s="60" t="s">
        <v>39</v>
      </c>
      <c r="E1104" s="60" t="s">
        <v>41</v>
      </c>
      <c r="F1104" s="60" t="s">
        <v>40</v>
      </c>
      <c r="G1104" s="60" t="s">
        <v>210</v>
      </c>
      <c r="H1104" s="60" t="s">
        <v>41</v>
      </c>
      <c r="I1104">
        <f>--ISNUMBER(IFERROR(SEARCH(Anketa!$E$3,'SDF biotopi'!$A1104,1),""))</f>
        <v>0</v>
      </c>
      <c r="J1104" t="str">
        <f>IF(I1104=1,COUNTIF($I$2:I1104,1),"")</f>
        <v/>
      </c>
      <c r="K1104" t="str">
        <f>IFERROR(INDEX($B$2:$B$2873,MATCH(ROWS($J$2:J1104),$J$2:$J$2873,0)),"")</f>
        <v/>
      </c>
    </row>
    <row r="1105" spans="1:11">
      <c r="A1105" s="60" t="s">
        <v>334</v>
      </c>
      <c r="B1105" s="60" t="s">
        <v>811</v>
      </c>
      <c r="C1105" s="59">
        <v>38.770000000000003</v>
      </c>
      <c r="D1105" s="60" t="s">
        <v>39</v>
      </c>
      <c r="E1105" s="60" t="s">
        <v>41</v>
      </c>
      <c r="F1105" s="60" t="s">
        <v>40</v>
      </c>
      <c r="G1105" s="60" t="s">
        <v>210</v>
      </c>
      <c r="H1105" s="60" t="s">
        <v>41</v>
      </c>
      <c r="I1105">
        <f>--ISNUMBER(IFERROR(SEARCH(Anketa!$E$3,'SDF biotopi'!$A1105,1),""))</f>
        <v>0</v>
      </c>
      <c r="J1105" t="str">
        <f>IF(I1105=1,COUNTIF($I$2:I1105,1),"")</f>
        <v/>
      </c>
      <c r="K1105" t="str">
        <f>IFERROR(INDEX($B$2:$B$2873,MATCH(ROWS($J$2:J1105),$J$2:$J$2873,0)),"")</f>
        <v/>
      </c>
    </row>
    <row r="1106" spans="1:11">
      <c r="A1106" s="60" t="s">
        <v>336</v>
      </c>
      <c r="B1106" s="60" t="s">
        <v>807</v>
      </c>
      <c r="C1106" s="59">
        <v>15.98</v>
      </c>
      <c r="D1106" s="60" t="s">
        <v>39</v>
      </c>
      <c r="E1106" s="60" t="s">
        <v>818</v>
      </c>
      <c r="F1106" s="60" t="s">
        <v>40</v>
      </c>
      <c r="G1106" s="60" t="s">
        <v>818</v>
      </c>
      <c r="H1106" s="60" t="s">
        <v>818</v>
      </c>
      <c r="I1106">
        <f>--ISNUMBER(IFERROR(SEARCH(Anketa!$E$3,'SDF biotopi'!$A1106,1),""))</f>
        <v>0</v>
      </c>
      <c r="J1106" t="str">
        <f>IF(I1106=1,COUNTIF($I$2:I1106,1),"")</f>
        <v/>
      </c>
      <c r="K1106" t="str">
        <f>IFERROR(INDEX($B$2:$B$2873,MATCH(ROWS($J$2:J1106),$J$2:$J$2873,0)),"")</f>
        <v/>
      </c>
    </row>
    <row r="1107" spans="1:11">
      <c r="A1107" s="60" t="s">
        <v>336</v>
      </c>
      <c r="B1107" s="60" t="s">
        <v>814</v>
      </c>
      <c r="C1107" s="59">
        <v>260.07</v>
      </c>
      <c r="D1107" s="60" t="s">
        <v>39</v>
      </c>
      <c r="E1107" s="60" t="s">
        <v>210</v>
      </c>
      <c r="F1107" s="60" t="s">
        <v>40</v>
      </c>
      <c r="G1107" s="60" t="s">
        <v>41</v>
      </c>
      <c r="H1107" s="60" t="s">
        <v>210</v>
      </c>
      <c r="I1107">
        <f>--ISNUMBER(IFERROR(SEARCH(Anketa!$E$3,'SDF biotopi'!$A1107,1),""))</f>
        <v>0</v>
      </c>
      <c r="J1107" t="str">
        <f>IF(I1107=1,COUNTIF($I$2:I1107,1),"")</f>
        <v/>
      </c>
      <c r="K1107" t="str">
        <f>IFERROR(INDEX($B$2:$B$2873,MATCH(ROWS($J$2:J1107),$J$2:$J$2873,0)),"")</f>
        <v/>
      </c>
    </row>
    <row r="1108" spans="1:11">
      <c r="A1108" s="60" t="s">
        <v>336</v>
      </c>
      <c r="B1108" s="60" t="s">
        <v>810</v>
      </c>
      <c r="C1108" s="59">
        <v>63.55</v>
      </c>
      <c r="D1108" s="60" t="s">
        <v>39</v>
      </c>
      <c r="E1108" s="60" t="s">
        <v>40</v>
      </c>
      <c r="F1108" s="60" t="s">
        <v>40</v>
      </c>
      <c r="G1108" s="60" t="s">
        <v>210</v>
      </c>
      <c r="H1108" s="60" t="s">
        <v>40</v>
      </c>
      <c r="I1108">
        <f>--ISNUMBER(IFERROR(SEARCH(Anketa!$E$3,'SDF biotopi'!$A1108,1),""))</f>
        <v>0</v>
      </c>
      <c r="J1108" t="str">
        <f>IF(I1108=1,COUNTIF($I$2:I1108,1),"")</f>
        <v/>
      </c>
      <c r="K1108" t="str">
        <f>IFERROR(INDEX($B$2:$B$2873,MATCH(ROWS($J$2:J1108),$J$2:$J$2873,0)),"")</f>
        <v/>
      </c>
    </row>
    <row r="1109" spans="1:11">
      <c r="A1109" s="60" t="s">
        <v>336</v>
      </c>
      <c r="B1109" s="60" t="s">
        <v>828</v>
      </c>
      <c r="C1109" s="59">
        <v>0</v>
      </c>
      <c r="D1109" s="60" t="s">
        <v>838</v>
      </c>
      <c r="E1109" s="60" t="s">
        <v>41</v>
      </c>
      <c r="F1109" s="60" t="s">
        <v>40</v>
      </c>
      <c r="G1109" s="60" t="s">
        <v>41</v>
      </c>
      <c r="H1109" s="60" t="s">
        <v>41</v>
      </c>
      <c r="I1109">
        <f>--ISNUMBER(IFERROR(SEARCH(Anketa!$E$3,'SDF biotopi'!$A1109,1),""))</f>
        <v>0</v>
      </c>
      <c r="J1109" t="str">
        <f>IF(I1109=1,COUNTIF($I$2:I1109,1),"")</f>
        <v/>
      </c>
      <c r="K1109" t="str">
        <f>IFERROR(INDEX($B$2:$B$2873,MATCH(ROWS($J$2:J1109),$J$2:$J$2873,0)),"")</f>
        <v/>
      </c>
    </row>
    <row r="1110" spans="1:11">
      <c r="A1110" s="60" t="s">
        <v>336</v>
      </c>
      <c r="B1110" s="60" t="s">
        <v>808</v>
      </c>
      <c r="C1110" s="59">
        <v>120.71</v>
      </c>
      <c r="D1110" s="60" t="s">
        <v>39</v>
      </c>
      <c r="E1110" s="60" t="s">
        <v>41</v>
      </c>
      <c r="F1110" s="60" t="s">
        <v>40</v>
      </c>
      <c r="G1110" s="60" t="s">
        <v>41</v>
      </c>
      <c r="H1110" s="60" t="s">
        <v>40</v>
      </c>
      <c r="I1110">
        <f>--ISNUMBER(IFERROR(SEARCH(Anketa!$E$3,'SDF biotopi'!$A1110,1),""))</f>
        <v>0</v>
      </c>
      <c r="J1110" t="str">
        <f>IF(I1110=1,COUNTIF($I$2:I1110,1),"")</f>
        <v/>
      </c>
      <c r="K1110" t="str">
        <f>IFERROR(INDEX($B$2:$B$2873,MATCH(ROWS($J$2:J1110),$J$2:$J$2873,0)),"")</f>
        <v/>
      </c>
    </row>
    <row r="1111" spans="1:11">
      <c r="A1111" s="60" t="s">
        <v>336</v>
      </c>
      <c r="B1111" s="60" t="s">
        <v>802</v>
      </c>
      <c r="C1111" s="59">
        <v>23.14</v>
      </c>
      <c r="D1111" s="60" t="s">
        <v>39</v>
      </c>
      <c r="E1111" s="60" t="s">
        <v>818</v>
      </c>
      <c r="F1111" s="60" t="s">
        <v>40</v>
      </c>
      <c r="G1111" s="60" t="s">
        <v>818</v>
      </c>
      <c r="H1111" s="60" t="s">
        <v>818</v>
      </c>
      <c r="I1111">
        <f>--ISNUMBER(IFERROR(SEARCH(Anketa!$E$3,'SDF biotopi'!$A1111,1),""))</f>
        <v>0</v>
      </c>
      <c r="J1111" t="str">
        <f>IF(I1111=1,COUNTIF($I$2:I1111,1),"")</f>
        <v/>
      </c>
      <c r="K1111" t="str">
        <f>IFERROR(INDEX($B$2:$B$2873,MATCH(ROWS($J$2:J1111),$J$2:$J$2873,0)),"")</f>
        <v/>
      </c>
    </row>
    <row r="1112" spans="1:11">
      <c r="A1112" s="60" t="s">
        <v>338</v>
      </c>
      <c r="B1112" s="60" t="s">
        <v>835</v>
      </c>
      <c r="C1112" s="59">
        <v>4.7</v>
      </c>
      <c r="D1112" s="60" t="s">
        <v>39</v>
      </c>
      <c r="E1112" s="60" t="s">
        <v>40</v>
      </c>
      <c r="F1112" s="60" t="s">
        <v>40</v>
      </c>
      <c r="G1112" s="60" t="s">
        <v>41</v>
      </c>
      <c r="H1112" s="60" t="s">
        <v>40</v>
      </c>
      <c r="I1112">
        <f>--ISNUMBER(IFERROR(SEARCH(Anketa!$E$3,'SDF biotopi'!$A1112,1),""))</f>
        <v>0</v>
      </c>
      <c r="J1112" t="str">
        <f>IF(I1112=1,COUNTIF($I$2:I1112,1),"")</f>
        <v/>
      </c>
      <c r="K1112" t="str">
        <f>IFERROR(INDEX($B$2:$B$2873,MATCH(ROWS($J$2:J1112),$J$2:$J$2873,0)),"")</f>
        <v/>
      </c>
    </row>
    <row r="1113" spans="1:11">
      <c r="A1113" s="60" t="s">
        <v>338</v>
      </c>
      <c r="B1113" s="60" t="s">
        <v>815</v>
      </c>
      <c r="C1113" s="59">
        <v>3.79</v>
      </c>
      <c r="D1113" s="60" t="s">
        <v>39</v>
      </c>
      <c r="E1113" s="60" t="s">
        <v>818</v>
      </c>
      <c r="F1113" s="60" t="s">
        <v>40</v>
      </c>
      <c r="G1113" s="60" t="s">
        <v>818</v>
      </c>
      <c r="H1113" s="60" t="s">
        <v>818</v>
      </c>
      <c r="I1113">
        <f>--ISNUMBER(IFERROR(SEARCH(Anketa!$E$3,'SDF biotopi'!$A1113,1),""))</f>
        <v>0</v>
      </c>
      <c r="J1113" t="str">
        <f>IF(I1113=1,COUNTIF($I$2:I1113,1),"")</f>
        <v/>
      </c>
      <c r="K1113" t="str">
        <f>IFERROR(INDEX($B$2:$B$2873,MATCH(ROWS($J$2:J1113),$J$2:$J$2873,0)),"")</f>
        <v/>
      </c>
    </row>
    <row r="1114" spans="1:11">
      <c r="A1114" s="60" t="s">
        <v>338</v>
      </c>
      <c r="B1114" s="60" t="s">
        <v>817</v>
      </c>
      <c r="C1114" s="59">
        <v>0</v>
      </c>
      <c r="D1114" s="60" t="s">
        <v>39</v>
      </c>
      <c r="E1114" s="60" t="s">
        <v>41</v>
      </c>
      <c r="F1114" s="60" t="s">
        <v>40</v>
      </c>
      <c r="G1114" s="60" t="s">
        <v>41</v>
      </c>
      <c r="H1114" s="60" t="s">
        <v>41</v>
      </c>
      <c r="I1114">
        <f>--ISNUMBER(IFERROR(SEARCH(Anketa!$E$3,'SDF biotopi'!$A1114,1),""))</f>
        <v>0</v>
      </c>
      <c r="J1114" t="str">
        <f>IF(I1114=1,COUNTIF($I$2:I1114,1),"")</f>
        <v/>
      </c>
      <c r="K1114" t="str">
        <f>IFERROR(INDEX($B$2:$B$2873,MATCH(ROWS($J$2:J1114),$J$2:$J$2873,0)),"")</f>
        <v/>
      </c>
    </row>
    <row r="1115" spans="1:11">
      <c r="A1115" s="60" t="s">
        <v>338</v>
      </c>
      <c r="B1115" s="60" t="s">
        <v>809</v>
      </c>
      <c r="C1115" s="59">
        <v>6.16</v>
      </c>
      <c r="D1115" s="60" t="s">
        <v>39</v>
      </c>
      <c r="E1115" s="60" t="s">
        <v>41</v>
      </c>
      <c r="F1115" s="60" t="s">
        <v>40</v>
      </c>
      <c r="G1115" s="60" t="s">
        <v>210</v>
      </c>
      <c r="H1115" s="60" t="s">
        <v>41</v>
      </c>
      <c r="I1115">
        <f>--ISNUMBER(IFERROR(SEARCH(Anketa!$E$3,'SDF biotopi'!$A1115,1),""))</f>
        <v>0</v>
      </c>
      <c r="J1115" t="str">
        <f>IF(I1115=1,COUNTIF($I$2:I1115,1),"")</f>
        <v/>
      </c>
      <c r="K1115" t="str">
        <f>IFERROR(INDEX($B$2:$B$2873,MATCH(ROWS($J$2:J1115),$J$2:$J$2873,0)),"")</f>
        <v/>
      </c>
    </row>
    <row r="1116" spans="1:11">
      <c r="A1116" s="60" t="s">
        <v>338</v>
      </c>
      <c r="B1116" s="60" t="s">
        <v>811</v>
      </c>
      <c r="C1116" s="59">
        <v>3.92</v>
      </c>
      <c r="D1116" s="60" t="s">
        <v>39</v>
      </c>
      <c r="E1116" s="60" t="s">
        <v>818</v>
      </c>
      <c r="F1116" s="60" t="s">
        <v>818</v>
      </c>
      <c r="G1116" s="60" t="s">
        <v>818</v>
      </c>
      <c r="H1116" s="60" t="s">
        <v>818</v>
      </c>
      <c r="I1116">
        <f>--ISNUMBER(IFERROR(SEARCH(Anketa!$E$3,'SDF biotopi'!$A1116,1),""))</f>
        <v>0</v>
      </c>
      <c r="J1116" t="str">
        <f>IF(I1116=1,COUNTIF($I$2:I1116,1),"")</f>
        <v/>
      </c>
      <c r="K1116" t="str">
        <f>IFERROR(INDEX($B$2:$B$2873,MATCH(ROWS($J$2:J1116),$J$2:$J$2873,0)),"")</f>
        <v/>
      </c>
    </row>
    <row r="1117" spans="1:11">
      <c r="A1117" s="60" t="s">
        <v>338</v>
      </c>
      <c r="B1117" s="60" t="s">
        <v>816</v>
      </c>
      <c r="C1117" s="59">
        <v>0.25</v>
      </c>
      <c r="D1117" s="60" t="s">
        <v>39</v>
      </c>
      <c r="E1117" s="60" t="s">
        <v>818</v>
      </c>
      <c r="F1117" s="60" t="s">
        <v>40</v>
      </c>
      <c r="G1117" s="60" t="s">
        <v>818</v>
      </c>
      <c r="H1117" s="60" t="s">
        <v>818</v>
      </c>
      <c r="I1117">
        <f>--ISNUMBER(IFERROR(SEARCH(Anketa!$E$3,'SDF biotopi'!$A1117,1),""))</f>
        <v>0</v>
      </c>
      <c r="J1117" t="str">
        <f>IF(I1117=1,COUNTIF($I$2:I1117,1),"")</f>
        <v/>
      </c>
      <c r="K1117" t="str">
        <f>IFERROR(INDEX($B$2:$B$2873,MATCH(ROWS($J$2:J1117),$J$2:$J$2873,0)),"")</f>
        <v/>
      </c>
    </row>
    <row r="1118" spans="1:11">
      <c r="A1118" s="60" t="s">
        <v>338</v>
      </c>
      <c r="B1118" s="60" t="s">
        <v>802</v>
      </c>
      <c r="C1118" s="59">
        <v>0.79</v>
      </c>
      <c r="D1118" s="60" t="s">
        <v>39</v>
      </c>
      <c r="E1118" s="60" t="s">
        <v>818</v>
      </c>
      <c r="F1118" s="60" t="s">
        <v>818</v>
      </c>
      <c r="G1118" s="60" t="s">
        <v>818</v>
      </c>
      <c r="H1118" s="60" t="s">
        <v>818</v>
      </c>
      <c r="I1118">
        <f>--ISNUMBER(IFERROR(SEARCH(Anketa!$E$3,'SDF biotopi'!$A1118,1),""))</f>
        <v>0</v>
      </c>
      <c r="J1118" t="str">
        <f>IF(I1118=1,COUNTIF($I$2:I1118,1),"")</f>
        <v/>
      </c>
      <c r="K1118" t="str">
        <f>IFERROR(INDEX($B$2:$B$2873,MATCH(ROWS($J$2:J1118),$J$2:$J$2873,0)),"")</f>
        <v/>
      </c>
    </row>
    <row r="1119" spans="1:11">
      <c r="A1119" s="60" t="s">
        <v>340</v>
      </c>
      <c r="B1119" s="60" t="s">
        <v>811</v>
      </c>
      <c r="C1119" s="59">
        <v>0</v>
      </c>
      <c r="D1119" s="60" t="s">
        <v>39</v>
      </c>
      <c r="E1119" s="60" t="s">
        <v>210</v>
      </c>
      <c r="F1119" s="60" t="s">
        <v>40</v>
      </c>
      <c r="G1119" s="60" t="s">
        <v>210</v>
      </c>
      <c r="H1119" s="60" t="s">
        <v>210</v>
      </c>
      <c r="I1119">
        <f>--ISNUMBER(IFERROR(SEARCH(Anketa!$E$3,'SDF biotopi'!$A1119,1),""))</f>
        <v>0</v>
      </c>
      <c r="J1119" t="str">
        <f>IF(I1119=1,COUNTIF($I$2:I1119,1),"")</f>
        <v/>
      </c>
      <c r="K1119" t="str">
        <f>IFERROR(INDEX($B$2:$B$2873,MATCH(ROWS($J$2:J1119),$J$2:$J$2873,0)),"")</f>
        <v/>
      </c>
    </row>
    <row r="1120" spans="1:11">
      <c r="A1120" s="60" t="s">
        <v>340</v>
      </c>
      <c r="B1120" s="60" t="s">
        <v>813</v>
      </c>
      <c r="C1120" s="59">
        <v>0.06</v>
      </c>
      <c r="D1120" s="60" t="s">
        <v>39</v>
      </c>
      <c r="E1120" s="60" t="s">
        <v>41</v>
      </c>
      <c r="F1120" s="60" t="s">
        <v>40</v>
      </c>
      <c r="G1120" s="60" t="s">
        <v>41</v>
      </c>
      <c r="H1120" s="60" t="s">
        <v>40</v>
      </c>
      <c r="I1120">
        <f>--ISNUMBER(IFERROR(SEARCH(Anketa!$E$3,'SDF biotopi'!$A1120,1),""))</f>
        <v>0</v>
      </c>
      <c r="J1120" t="str">
        <f>IF(I1120=1,COUNTIF($I$2:I1120,1),"")</f>
        <v/>
      </c>
      <c r="K1120" t="str">
        <f>IFERROR(INDEX($B$2:$B$2873,MATCH(ROWS($J$2:J1120),$J$2:$J$2873,0)),"")</f>
        <v/>
      </c>
    </row>
    <row r="1121" spans="1:11">
      <c r="A1121" s="60" t="s">
        <v>340</v>
      </c>
      <c r="B1121" s="60" t="s">
        <v>812</v>
      </c>
      <c r="C1121" s="59">
        <v>18.45</v>
      </c>
      <c r="D1121" s="60" t="s">
        <v>39</v>
      </c>
      <c r="E1121" s="60" t="s">
        <v>40</v>
      </c>
      <c r="F1121" s="60" t="s">
        <v>40</v>
      </c>
      <c r="G1121" s="60" t="s">
        <v>210</v>
      </c>
      <c r="H1121" s="60" t="s">
        <v>40</v>
      </c>
      <c r="I1121">
        <f>--ISNUMBER(IFERROR(SEARCH(Anketa!$E$3,'SDF biotopi'!$A1121,1),""))</f>
        <v>0</v>
      </c>
      <c r="J1121" t="str">
        <f>IF(I1121=1,COUNTIF($I$2:I1121,1),"")</f>
        <v/>
      </c>
      <c r="K1121" t="str">
        <f>IFERROR(INDEX($B$2:$B$2873,MATCH(ROWS($J$2:J1121),$J$2:$J$2873,0)),"")</f>
        <v/>
      </c>
    </row>
    <row r="1122" spans="1:11">
      <c r="A1122" s="60" t="s">
        <v>340</v>
      </c>
      <c r="B1122" s="60" t="s">
        <v>830</v>
      </c>
      <c r="C1122" s="59">
        <v>0.16</v>
      </c>
      <c r="D1122" s="60" t="s">
        <v>39</v>
      </c>
      <c r="E1122" s="60" t="s">
        <v>818</v>
      </c>
      <c r="F1122" s="60" t="s">
        <v>40</v>
      </c>
      <c r="G1122" s="60" t="s">
        <v>818</v>
      </c>
      <c r="H1122" s="60" t="s">
        <v>818</v>
      </c>
      <c r="I1122">
        <f>--ISNUMBER(IFERROR(SEARCH(Anketa!$E$3,'SDF biotopi'!$A1122,1),""))</f>
        <v>0</v>
      </c>
      <c r="J1122" t="str">
        <f>IF(I1122=1,COUNTIF($I$2:I1122,1),"")</f>
        <v/>
      </c>
      <c r="K1122" t="str">
        <f>IFERROR(INDEX($B$2:$B$2873,MATCH(ROWS($J$2:J1122),$J$2:$J$2873,0)),"")</f>
        <v/>
      </c>
    </row>
    <row r="1123" spans="1:11">
      <c r="A1123" s="60" t="s">
        <v>340</v>
      </c>
      <c r="B1123" s="60" t="s">
        <v>827</v>
      </c>
      <c r="C1123" s="59">
        <v>0</v>
      </c>
      <c r="D1123" s="60" t="s">
        <v>39</v>
      </c>
      <c r="E1123" s="60" t="s">
        <v>40</v>
      </c>
      <c r="F1123" s="60" t="s">
        <v>40</v>
      </c>
      <c r="G1123" s="60" t="s">
        <v>40</v>
      </c>
      <c r="H1123" s="60" t="s">
        <v>40</v>
      </c>
      <c r="I1123">
        <f>--ISNUMBER(IFERROR(SEARCH(Anketa!$E$3,'SDF biotopi'!$A1123,1),""))</f>
        <v>0</v>
      </c>
      <c r="J1123" t="str">
        <f>IF(I1123=1,COUNTIF($I$2:I1123,1),"")</f>
        <v/>
      </c>
      <c r="K1123" t="str">
        <f>IFERROR(INDEX($B$2:$B$2873,MATCH(ROWS($J$2:J1123),$J$2:$J$2873,0)),"")</f>
        <v/>
      </c>
    </row>
    <row r="1124" spans="1:11">
      <c r="A1124" s="60" t="s">
        <v>340</v>
      </c>
      <c r="B1124" s="60" t="s">
        <v>807</v>
      </c>
      <c r="C1124" s="59">
        <v>14.16</v>
      </c>
      <c r="D1124" s="60" t="s">
        <v>39</v>
      </c>
      <c r="E1124" s="60" t="s">
        <v>210</v>
      </c>
      <c r="F1124" s="60" t="s">
        <v>40</v>
      </c>
      <c r="G1124" s="60" t="s">
        <v>210</v>
      </c>
      <c r="H1124" s="60" t="s">
        <v>210</v>
      </c>
      <c r="I1124">
        <f>--ISNUMBER(IFERROR(SEARCH(Anketa!$E$3,'SDF biotopi'!$A1124,1),""))</f>
        <v>0</v>
      </c>
      <c r="J1124" t="str">
        <f>IF(I1124=1,COUNTIF($I$2:I1124,1),"")</f>
        <v/>
      </c>
      <c r="K1124" t="str">
        <f>IFERROR(INDEX($B$2:$B$2873,MATCH(ROWS($J$2:J1124),$J$2:$J$2873,0)),"")</f>
        <v/>
      </c>
    </row>
    <row r="1125" spans="1:11">
      <c r="A1125" s="60" t="s">
        <v>342</v>
      </c>
      <c r="B1125" s="60" t="s">
        <v>810</v>
      </c>
      <c r="C1125" s="59">
        <v>98.04</v>
      </c>
      <c r="D1125" s="60" t="s">
        <v>39</v>
      </c>
      <c r="E1125" s="60" t="s">
        <v>818</v>
      </c>
      <c r="F1125" s="60" t="s">
        <v>40</v>
      </c>
      <c r="G1125" s="60" t="s">
        <v>818</v>
      </c>
      <c r="H1125" s="60" t="s">
        <v>818</v>
      </c>
      <c r="I1125">
        <f>--ISNUMBER(IFERROR(SEARCH(Anketa!$E$3,'SDF biotopi'!$A1125,1),""))</f>
        <v>0</v>
      </c>
      <c r="J1125" t="str">
        <f>IF(I1125=1,COUNTIF($I$2:I1125,1),"")</f>
        <v/>
      </c>
      <c r="K1125" t="str">
        <f>IFERROR(INDEX($B$2:$B$2873,MATCH(ROWS($J$2:J1125),$J$2:$J$2873,0)),"")</f>
        <v/>
      </c>
    </row>
    <row r="1126" spans="1:11">
      <c r="A1126" s="60" t="s">
        <v>342</v>
      </c>
      <c r="B1126" s="60" t="s">
        <v>831</v>
      </c>
      <c r="C1126" s="59">
        <v>0.57999999999999996</v>
      </c>
      <c r="D1126" s="60" t="s">
        <v>39</v>
      </c>
      <c r="E1126" s="60" t="s">
        <v>818</v>
      </c>
      <c r="F1126" s="60" t="s">
        <v>40</v>
      </c>
      <c r="G1126" s="60" t="s">
        <v>818</v>
      </c>
      <c r="H1126" s="60" t="s">
        <v>818</v>
      </c>
      <c r="I1126">
        <f>--ISNUMBER(IFERROR(SEARCH(Anketa!$E$3,'SDF biotopi'!$A1126,1),""))</f>
        <v>0</v>
      </c>
      <c r="J1126" t="str">
        <f>IF(I1126=1,COUNTIF($I$2:I1126,1),"")</f>
        <v/>
      </c>
      <c r="K1126" t="str">
        <f>IFERROR(INDEX($B$2:$B$2873,MATCH(ROWS($J$2:J1126),$J$2:$J$2873,0)),"")</f>
        <v/>
      </c>
    </row>
    <row r="1127" spans="1:11">
      <c r="A1127" s="60" t="s">
        <v>342</v>
      </c>
      <c r="B1127" s="60" t="s">
        <v>836</v>
      </c>
      <c r="C1127" s="59">
        <v>1940.43</v>
      </c>
      <c r="D1127" s="60" t="s">
        <v>39</v>
      </c>
      <c r="E1127" s="60" t="s">
        <v>818</v>
      </c>
      <c r="F1127" s="60" t="s">
        <v>40</v>
      </c>
      <c r="G1127" s="60" t="s">
        <v>818</v>
      </c>
      <c r="H1127" s="60" t="s">
        <v>818</v>
      </c>
      <c r="I1127">
        <f>--ISNUMBER(IFERROR(SEARCH(Anketa!$E$3,'SDF biotopi'!$A1127,1),""))</f>
        <v>0</v>
      </c>
      <c r="J1127" t="str">
        <f>IF(I1127=1,COUNTIF($I$2:I1127,1),"")</f>
        <v/>
      </c>
      <c r="K1127" t="str">
        <f>IFERROR(INDEX($B$2:$B$2873,MATCH(ROWS($J$2:J1127),$J$2:$J$2873,0)),"")</f>
        <v/>
      </c>
    </row>
    <row r="1128" spans="1:11">
      <c r="A1128" s="60" t="s">
        <v>342</v>
      </c>
      <c r="B1128" s="60" t="s">
        <v>817</v>
      </c>
      <c r="C1128" s="59">
        <v>10.53</v>
      </c>
      <c r="D1128" s="60" t="s">
        <v>39</v>
      </c>
      <c r="E1128" s="60" t="s">
        <v>818</v>
      </c>
      <c r="F1128" s="60" t="s">
        <v>40</v>
      </c>
      <c r="G1128" s="60" t="s">
        <v>818</v>
      </c>
      <c r="H1128" s="60" t="s">
        <v>818</v>
      </c>
      <c r="I1128">
        <f>--ISNUMBER(IFERROR(SEARCH(Anketa!$E$3,'SDF biotopi'!$A1128,1),""))</f>
        <v>0</v>
      </c>
      <c r="J1128" t="str">
        <f>IF(I1128=1,COUNTIF($I$2:I1128,1),"")</f>
        <v/>
      </c>
      <c r="K1128" t="str">
        <f>IFERROR(INDEX($B$2:$B$2873,MATCH(ROWS($J$2:J1128),$J$2:$J$2873,0)),"")</f>
        <v/>
      </c>
    </row>
    <row r="1129" spans="1:11">
      <c r="A1129" s="60" t="s">
        <v>342</v>
      </c>
      <c r="B1129" s="60" t="s">
        <v>852</v>
      </c>
      <c r="C1129" s="59">
        <v>1.1299999999999999</v>
      </c>
      <c r="D1129" s="60" t="s">
        <v>39</v>
      </c>
      <c r="E1129" s="60" t="s">
        <v>40</v>
      </c>
      <c r="F1129" s="60" t="s">
        <v>40</v>
      </c>
      <c r="G1129" s="60" t="s">
        <v>210</v>
      </c>
      <c r="H1129" s="60" t="s">
        <v>41</v>
      </c>
      <c r="I1129">
        <f>--ISNUMBER(IFERROR(SEARCH(Anketa!$E$3,'SDF biotopi'!$A1129,1),""))</f>
        <v>0</v>
      </c>
      <c r="J1129" t="str">
        <f>IF(I1129=1,COUNTIF($I$2:I1129,1),"")</f>
        <v/>
      </c>
      <c r="K1129" t="str">
        <f>IFERROR(INDEX($B$2:$B$2873,MATCH(ROWS($J$2:J1129),$J$2:$J$2873,0)),"")</f>
        <v/>
      </c>
    </row>
    <row r="1130" spans="1:11">
      <c r="A1130" s="60" t="s">
        <v>342</v>
      </c>
      <c r="B1130" s="60" t="s">
        <v>833</v>
      </c>
      <c r="C1130" s="59">
        <v>0</v>
      </c>
      <c r="D1130" s="60" t="s">
        <v>39</v>
      </c>
      <c r="E1130" s="60" t="s">
        <v>40</v>
      </c>
      <c r="F1130" s="60" t="s">
        <v>40</v>
      </c>
      <c r="G1130" s="60" t="s">
        <v>41</v>
      </c>
      <c r="H1130" s="60" t="s">
        <v>40</v>
      </c>
      <c r="I1130">
        <f>--ISNUMBER(IFERROR(SEARCH(Anketa!$E$3,'SDF biotopi'!$A1130,1),""))</f>
        <v>0</v>
      </c>
      <c r="J1130" t="str">
        <f>IF(I1130=1,COUNTIF($I$2:I1130,1),"")</f>
        <v/>
      </c>
      <c r="K1130" t="str">
        <f>IFERROR(INDEX($B$2:$B$2873,MATCH(ROWS($J$2:J1130),$J$2:$J$2873,0)),"")</f>
        <v/>
      </c>
    </row>
    <row r="1131" spans="1:11">
      <c r="A1131" s="60" t="s">
        <v>342</v>
      </c>
      <c r="B1131" s="60" t="s">
        <v>825</v>
      </c>
      <c r="C1131" s="59">
        <v>232.55</v>
      </c>
      <c r="D1131" s="60" t="s">
        <v>39</v>
      </c>
      <c r="E1131" s="60" t="s">
        <v>818</v>
      </c>
      <c r="F1131" s="60" t="s">
        <v>40</v>
      </c>
      <c r="G1131" s="60" t="s">
        <v>818</v>
      </c>
      <c r="H1131" s="60" t="s">
        <v>818</v>
      </c>
      <c r="I1131">
        <f>--ISNUMBER(IFERROR(SEARCH(Anketa!$E$3,'SDF biotopi'!$A1131,1),""))</f>
        <v>0</v>
      </c>
      <c r="J1131" t="str">
        <f>IF(I1131=1,COUNTIF($I$2:I1131,1),"")</f>
        <v/>
      </c>
      <c r="K1131" t="str">
        <f>IFERROR(INDEX($B$2:$B$2873,MATCH(ROWS($J$2:J1131),$J$2:$J$2873,0)),"")</f>
        <v/>
      </c>
    </row>
    <row r="1132" spans="1:11">
      <c r="A1132" s="60" t="s">
        <v>342</v>
      </c>
      <c r="B1132" s="60" t="s">
        <v>823</v>
      </c>
      <c r="C1132" s="59">
        <v>515.88</v>
      </c>
      <c r="D1132" s="60" t="s">
        <v>39</v>
      </c>
      <c r="E1132" s="60" t="s">
        <v>818</v>
      </c>
      <c r="F1132" s="60" t="s">
        <v>40</v>
      </c>
      <c r="G1132" s="60" t="s">
        <v>818</v>
      </c>
      <c r="H1132" s="60" t="s">
        <v>818</v>
      </c>
      <c r="I1132">
        <f>--ISNUMBER(IFERROR(SEARCH(Anketa!$E$3,'SDF biotopi'!$A1132,1),""))</f>
        <v>0</v>
      </c>
      <c r="J1132" t="str">
        <f>IF(I1132=1,COUNTIF($I$2:I1132,1),"")</f>
        <v/>
      </c>
      <c r="K1132" t="str">
        <f>IFERROR(INDEX($B$2:$B$2873,MATCH(ROWS($J$2:J1132),$J$2:$J$2873,0)),"")</f>
        <v/>
      </c>
    </row>
    <row r="1133" spans="1:11">
      <c r="A1133" s="60" t="s">
        <v>342</v>
      </c>
      <c r="B1133" s="60" t="s">
        <v>821</v>
      </c>
      <c r="C1133" s="59">
        <v>0.85</v>
      </c>
      <c r="D1133" s="60" t="s">
        <v>39</v>
      </c>
      <c r="E1133" s="60" t="s">
        <v>41</v>
      </c>
      <c r="F1133" s="60" t="s">
        <v>40</v>
      </c>
      <c r="G1133" s="60" t="s">
        <v>41</v>
      </c>
      <c r="H1133" s="60" t="s">
        <v>41</v>
      </c>
      <c r="I1133">
        <f>--ISNUMBER(IFERROR(SEARCH(Anketa!$E$3,'SDF biotopi'!$A1133,1),""))</f>
        <v>0</v>
      </c>
      <c r="J1133" t="str">
        <f>IF(I1133=1,COUNTIF($I$2:I1133,1),"")</f>
        <v/>
      </c>
      <c r="K1133" t="str">
        <f>IFERROR(INDEX($B$2:$B$2873,MATCH(ROWS($J$2:J1133),$J$2:$J$2873,0)),"")</f>
        <v/>
      </c>
    </row>
    <row r="1134" spans="1:11">
      <c r="A1134" s="60" t="s">
        <v>342</v>
      </c>
      <c r="B1134" s="60" t="s">
        <v>830</v>
      </c>
      <c r="C1134" s="59">
        <v>4.93</v>
      </c>
      <c r="D1134" s="60" t="s">
        <v>39</v>
      </c>
      <c r="E1134" s="60" t="s">
        <v>41</v>
      </c>
      <c r="F1134" s="60" t="s">
        <v>40</v>
      </c>
      <c r="G1134" s="60" t="s">
        <v>41</v>
      </c>
      <c r="H1134" s="60" t="s">
        <v>41</v>
      </c>
      <c r="I1134">
        <f>--ISNUMBER(IFERROR(SEARCH(Anketa!$E$3,'SDF biotopi'!$A1134,1),""))</f>
        <v>0</v>
      </c>
      <c r="J1134" t="str">
        <f>IF(I1134=1,COUNTIF($I$2:I1134,1),"")</f>
        <v/>
      </c>
      <c r="K1134" t="str">
        <f>IFERROR(INDEX($B$2:$B$2873,MATCH(ROWS($J$2:J1134),$J$2:$J$2873,0)),"")</f>
        <v/>
      </c>
    </row>
    <row r="1135" spans="1:11">
      <c r="A1135" s="60" t="s">
        <v>342</v>
      </c>
      <c r="B1135" s="60" t="s">
        <v>827</v>
      </c>
      <c r="C1135" s="59">
        <v>152.28</v>
      </c>
      <c r="D1135" s="60" t="s">
        <v>39</v>
      </c>
      <c r="E1135" s="60" t="s">
        <v>41</v>
      </c>
      <c r="F1135" s="60" t="s">
        <v>210</v>
      </c>
      <c r="G1135" s="60" t="s">
        <v>41</v>
      </c>
      <c r="H1135" s="60" t="s">
        <v>41</v>
      </c>
      <c r="I1135">
        <f>--ISNUMBER(IFERROR(SEARCH(Anketa!$E$3,'SDF biotopi'!$A1135,1),""))</f>
        <v>0</v>
      </c>
      <c r="J1135" t="str">
        <f>IF(I1135=1,COUNTIF($I$2:I1135,1),"")</f>
        <v/>
      </c>
      <c r="K1135" t="str">
        <f>IFERROR(INDEX($B$2:$B$2873,MATCH(ROWS($J$2:J1135),$J$2:$J$2873,0)),"")</f>
        <v/>
      </c>
    </row>
    <row r="1136" spans="1:11">
      <c r="A1136" s="60" t="s">
        <v>342</v>
      </c>
      <c r="B1136" s="60" t="s">
        <v>815</v>
      </c>
      <c r="C1136" s="59">
        <v>15.08</v>
      </c>
      <c r="D1136" s="60" t="s">
        <v>39</v>
      </c>
      <c r="E1136" s="60" t="s">
        <v>818</v>
      </c>
      <c r="F1136" s="60" t="s">
        <v>40</v>
      </c>
      <c r="G1136" s="60" t="s">
        <v>818</v>
      </c>
      <c r="H1136" s="60" t="s">
        <v>818</v>
      </c>
      <c r="I1136">
        <f>--ISNUMBER(IFERROR(SEARCH(Anketa!$E$3,'SDF biotopi'!$A1136,1),""))</f>
        <v>0</v>
      </c>
      <c r="J1136" t="str">
        <f>IF(I1136=1,COUNTIF($I$2:I1136,1),"")</f>
        <v/>
      </c>
      <c r="K1136" t="str">
        <f>IFERROR(INDEX($B$2:$B$2873,MATCH(ROWS($J$2:J1136),$J$2:$J$2873,0)),"")</f>
        <v/>
      </c>
    </row>
    <row r="1137" spans="1:11">
      <c r="A1137" s="60" t="s">
        <v>342</v>
      </c>
      <c r="B1137" s="60" t="s">
        <v>858</v>
      </c>
      <c r="C1137" s="59">
        <v>42.74</v>
      </c>
      <c r="D1137" s="60" t="s">
        <v>39</v>
      </c>
      <c r="E1137" s="60" t="s">
        <v>210</v>
      </c>
      <c r="F1137" s="60" t="s">
        <v>41</v>
      </c>
      <c r="G1137" s="60" t="s">
        <v>40</v>
      </c>
      <c r="H1137" s="60" t="s">
        <v>41</v>
      </c>
      <c r="I1137">
        <f>--ISNUMBER(IFERROR(SEARCH(Anketa!$E$3,'SDF biotopi'!$A1137,1),""))</f>
        <v>0</v>
      </c>
      <c r="J1137" t="str">
        <f>IF(I1137=1,COUNTIF($I$2:I1137,1),"")</f>
        <v/>
      </c>
      <c r="K1137" t="str">
        <f>IFERROR(INDEX($B$2:$B$2873,MATCH(ROWS($J$2:J1137),$J$2:$J$2873,0)),"")</f>
        <v/>
      </c>
    </row>
    <row r="1138" spans="1:11">
      <c r="A1138" s="60" t="s">
        <v>344</v>
      </c>
      <c r="B1138" s="60" t="s">
        <v>802</v>
      </c>
      <c r="C1138" s="59">
        <v>3.31</v>
      </c>
      <c r="D1138" s="60" t="s">
        <v>39</v>
      </c>
      <c r="E1138" s="60" t="s">
        <v>818</v>
      </c>
      <c r="F1138" s="60" t="s">
        <v>40</v>
      </c>
      <c r="G1138" s="60" t="s">
        <v>818</v>
      </c>
      <c r="H1138" s="60" t="s">
        <v>818</v>
      </c>
      <c r="I1138">
        <f>--ISNUMBER(IFERROR(SEARCH(Anketa!$E$3,'SDF biotopi'!$A1138,1),""))</f>
        <v>0</v>
      </c>
      <c r="J1138" t="str">
        <f>IF(I1138=1,COUNTIF($I$2:I1138,1),"")</f>
        <v/>
      </c>
      <c r="K1138" t="str">
        <f>IFERROR(INDEX($B$2:$B$2873,MATCH(ROWS($J$2:J1138),$J$2:$J$2873,0)),"")</f>
        <v/>
      </c>
    </row>
    <row r="1139" spans="1:11">
      <c r="A1139" s="60" t="s">
        <v>344</v>
      </c>
      <c r="B1139" s="60" t="s">
        <v>816</v>
      </c>
      <c r="C1139" s="59">
        <v>2.12</v>
      </c>
      <c r="D1139" s="60" t="s">
        <v>39</v>
      </c>
      <c r="E1139" s="60" t="s">
        <v>818</v>
      </c>
      <c r="F1139" s="60" t="s">
        <v>40</v>
      </c>
      <c r="G1139" s="60" t="s">
        <v>818</v>
      </c>
      <c r="H1139" s="60" t="s">
        <v>818</v>
      </c>
      <c r="I1139">
        <f>--ISNUMBER(IFERROR(SEARCH(Anketa!$E$3,'SDF biotopi'!$A1139,1),""))</f>
        <v>0</v>
      </c>
      <c r="J1139" t="str">
        <f>IF(I1139=1,COUNTIF($I$2:I1139,1),"")</f>
        <v/>
      </c>
      <c r="K1139" t="str">
        <f>IFERROR(INDEX($B$2:$B$2873,MATCH(ROWS($J$2:J1139),$J$2:$J$2873,0)),"")</f>
        <v/>
      </c>
    </row>
    <row r="1140" spans="1:11">
      <c r="A1140" s="60" t="s">
        <v>344</v>
      </c>
      <c r="B1140" s="60" t="s">
        <v>812</v>
      </c>
      <c r="C1140" s="59">
        <v>5.21</v>
      </c>
      <c r="D1140" s="60" t="s">
        <v>39</v>
      </c>
      <c r="E1140" s="60" t="s">
        <v>818</v>
      </c>
      <c r="F1140" s="60" t="s">
        <v>40</v>
      </c>
      <c r="G1140" s="60" t="s">
        <v>818</v>
      </c>
      <c r="H1140" s="60" t="s">
        <v>818</v>
      </c>
      <c r="I1140">
        <f>--ISNUMBER(IFERROR(SEARCH(Anketa!$E$3,'SDF biotopi'!$A1140,1),""))</f>
        <v>0</v>
      </c>
      <c r="J1140" t="str">
        <f>IF(I1140=1,COUNTIF($I$2:I1140,1),"")</f>
        <v/>
      </c>
      <c r="K1140" t="str">
        <f>IFERROR(INDEX($B$2:$B$2873,MATCH(ROWS($J$2:J1140),$J$2:$J$2873,0)),"")</f>
        <v/>
      </c>
    </row>
    <row r="1141" spans="1:11">
      <c r="A1141" s="60" t="s">
        <v>344</v>
      </c>
      <c r="B1141" s="60" t="s">
        <v>808</v>
      </c>
      <c r="C1141" s="59">
        <v>0</v>
      </c>
      <c r="D1141" s="60" t="s">
        <v>39</v>
      </c>
      <c r="E1141" s="60" t="s">
        <v>40</v>
      </c>
      <c r="F1141" s="60" t="s">
        <v>40</v>
      </c>
      <c r="G1141" s="60" t="s">
        <v>40</v>
      </c>
      <c r="H1141" s="60" t="s">
        <v>40</v>
      </c>
      <c r="I1141">
        <f>--ISNUMBER(IFERROR(SEARCH(Anketa!$E$3,'SDF biotopi'!$A1141,1),""))</f>
        <v>0</v>
      </c>
      <c r="J1141" t="str">
        <f>IF(I1141=1,COUNTIF($I$2:I1141,1),"")</f>
        <v/>
      </c>
      <c r="K1141" t="str">
        <f>IFERROR(INDEX($B$2:$B$2873,MATCH(ROWS($J$2:J1141),$J$2:$J$2873,0)),"")</f>
        <v/>
      </c>
    </row>
    <row r="1142" spans="1:11">
      <c r="A1142" s="60" t="s">
        <v>344</v>
      </c>
      <c r="B1142" s="60" t="s">
        <v>811</v>
      </c>
      <c r="C1142" s="59">
        <v>0</v>
      </c>
      <c r="D1142" s="60" t="s">
        <v>39</v>
      </c>
      <c r="E1142" s="60" t="s">
        <v>210</v>
      </c>
      <c r="F1142" s="60" t="s">
        <v>40</v>
      </c>
      <c r="G1142" s="60" t="s">
        <v>210</v>
      </c>
      <c r="H1142" s="60" t="s">
        <v>210</v>
      </c>
      <c r="I1142">
        <f>--ISNUMBER(IFERROR(SEARCH(Anketa!$E$3,'SDF biotopi'!$A1142,1),""))</f>
        <v>0</v>
      </c>
      <c r="J1142" t="str">
        <f>IF(I1142=1,COUNTIF($I$2:I1142,1),"")</f>
        <v/>
      </c>
      <c r="K1142" t="str">
        <f>IFERROR(INDEX($B$2:$B$2873,MATCH(ROWS($J$2:J1142),$J$2:$J$2873,0)),"")</f>
        <v/>
      </c>
    </row>
    <row r="1143" spans="1:11">
      <c r="A1143" s="60" t="s">
        <v>344</v>
      </c>
      <c r="B1143" s="60" t="s">
        <v>807</v>
      </c>
      <c r="C1143" s="59">
        <v>15.39</v>
      </c>
      <c r="D1143" s="60" t="s">
        <v>39</v>
      </c>
      <c r="E1143" s="60" t="s">
        <v>210</v>
      </c>
      <c r="F1143" s="60" t="s">
        <v>40</v>
      </c>
      <c r="G1143" s="60" t="s">
        <v>210</v>
      </c>
      <c r="H1143" s="60" t="s">
        <v>210</v>
      </c>
      <c r="I1143">
        <f>--ISNUMBER(IFERROR(SEARCH(Anketa!$E$3,'SDF biotopi'!$A1143,1),""))</f>
        <v>0</v>
      </c>
      <c r="J1143" t="str">
        <f>IF(I1143=1,COUNTIF($I$2:I1143,1),"")</f>
        <v/>
      </c>
      <c r="K1143" t="str">
        <f>IFERROR(INDEX($B$2:$B$2873,MATCH(ROWS($J$2:J1143),$J$2:$J$2873,0)),"")</f>
        <v/>
      </c>
    </row>
    <row r="1144" spans="1:11">
      <c r="A1144" s="60" t="s">
        <v>344</v>
      </c>
      <c r="B1144" s="60" t="s">
        <v>830</v>
      </c>
      <c r="C1144" s="59">
        <v>0.66</v>
      </c>
      <c r="D1144" s="60" t="s">
        <v>39</v>
      </c>
      <c r="E1144" s="60" t="s">
        <v>40</v>
      </c>
      <c r="F1144" s="60" t="s">
        <v>40</v>
      </c>
      <c r="G1144" s="60" t="s">
        <v>41</v>
      </c>
      <c r="H1144" s="60" t="s">
        <v>40</v>
      </c>
      <c r="I1144">
        <f>--ISNUMBER(IFERROR(SEARCH(Anketa!$E$3,'SDF biotopi'!$A1144,1),""))</f>
        <v>0</v>
      </c>
      <c r="J1144" t="str">
        <f>IF(I1144=1,COUNTIF($I$2:I1144,1),"")</f>
        <v/>
      </c>
      <c r="K1144" t="str">
        <f>IFERROR(INDEX($B$2:$B$2873,MATCH(ROWS($J$2:J1144),$J$2:$J$2873,0)),"")</f>
        <v/>
      </c>
    </row>
    <row r="1145" spans="1:11">
      <c r="A1145" s="60" t="s">
        <v>346</v>
      </c>
      <c r="B1145" s="60" t="s">
        <v>813</v>
      </c>
      <c r="C1145" s="59">
        <v>0.18</v>
      </c>
      <c r="D1145" s="60" t="s">
        <v>39</v>
      </c>
      <c r="E1145" s="60" t="s">
        <v>210</v>
      </c>
      <c r="F1145" s="60" t="s">
        <v>40</v>
      </c>
      <c r="G1145" s="60" t="s">
        <v>210</v>
      </c>
      <c r="H1145" s="60" t="s">
        <v>40</v>
      </c>
      <c r="I1145">
        <f>--ISNUMBER(IFERROR(SEARCH(Anketa!$E$3,'SDF biotopi'!$A1145,1),""))</f>
        <v>0</v>
      </c>
      <c r="J1145" t="str">
        <f>IF(I1145=1,COUNTIF($I$2:I1145,1),"")</f>
        <v/>
      </c>
      <c r="K1145" t="str">
        <f>IFERROR(INDEX($B$2:$B$2873,MATCH(ROWS($J$2:J1145),$J$2:$J$2873,0)),"")</f>
        <v/>
      </c>
    </row>
    <row r="1146" spans="1:11">
      <c r="A1146" s="60" t="s">
        <v>346</v>
      </c>
      <c r="B1146" s="60" t="s">
        <v>832</v>
      </c>
      <c r="C1146" s="59">
        <v>24.28</v>
      </c>
      <c r="D1146" s="60" t="s">
        <v>39</v>
      </c>
      <c r="E1146" s="60" t="s">
        <v>210</v>
      </c>
      <c r="F1146" s="60" t="s">
        <v>41</v>
      </c>
      <c r="G1146" s="60" t="s">
        <v>41</v>
      </c>
      <c r="H1146" s="60" t="s">
        <v>210</v>
      </c>
      <c r="I1146">
        <f>--ISNUMBER(IFERROR(SEARCH(Anketa!$E$3,'SDF biotopi'!$A1146,1),""))</f>
        <v>0</v>
      </c>
      <c r="J1146" t="str">
        <f>IF(I1146=1,COUNTIF($I$2:I1146,1),"")</f>
        <v/>
      </c>
      <c r="K1146" t="str">
        <f>IFERROR(INDEX($B$2:$B$2873,MATCH(ROWS($J$2:J1146),$J$2:$J$2873,0)),"")</f>
        <v/>
      </c>
    </row>
    <row r="1147" spans="1:11">
      <c r="A1147" s="60" t="s">
        <v>346</v>
      </c>
      <c r="B1147" s="60" t="s">
        <v>812</v>
      </c>
      <c r="C1147" s="59">
        <v>13.16</v>
      </c>
      <c r="D1147" s="60" t="s">
        <v>39</v>
      </c>
      <c r="E1147" s="60" t="s">
        <v>41</v>
      </c>
      <c r="F1147" s="60" t="s">
        <v>40</v>
      </c>
      <c r="G1147" s="60" t="s">
        <v>41</v>
      </c>
      <c r="H1147" s="60" t="s">
        <v>40</v>
      </c>
      <c r="I1147">
        <f>--ISNUMBER(IFERROR(SEARCH(Anketa!$E$3,'SDF biotopi'!$A1147,1),""))</f>
        <v>0</v>
      </c>
      <c r="J1147" t="str">
        <f>IF(I1147=1,COUNTIF($I$2:I1147,1),"")</f>
        <v/>
      </c>
      <c r="K1147" t="str">
        <f>IFERROR(INDEX($B$2:$B$2873,MATCH(ROWS($J$2:J1147),$J$2:$J$2873,0)),"")</f>
        <v/>
      </c>
    </row>
    <row r="1148" spans="1:11">
      <c r="A1148" s="60" t="s">
        <v>346</v>
      </c>
      <c r="B1148" s="60" t="s">
        <v>830</v>
      </c>
      <c r="C1148" s="59">
        <v>36.03</v>
      </c>
      <c r="D1148" s="60" t="s">
        <v>39</v>
      </c>
      <c r="E1148" s="60" t="s">
        <v>41</v>
      </c>
      <c r="F1148" s="60" t="s">
        <v>41</v>
      </c>
      <c r="G1148" s="60" t="s">
        <v>41</v>
      </c>
      <c r="H1148" s="60" t="s">
        <v>41</v>
      </c>
      <c r="I1148">
        <f>--ISNUMBER(IFERROR(SEARCH(Anketa!$E$3,'SDF biotopi'!$A1148,1),""))</f>
        <v>0</v>
      </c>
      <c r="J1148" t="str">
        <f>IF(I1148=1,COUNTIF($I$2:I1148,1),"")</f>
        <v/>
      </c>
      <c r="K1148" t="str">
        <f>IFERROR(INDEX($B$2:$B$2873,MATCH(ROWS($J$2:J1148),$J$2:$J$2873,0)),"")</f>
        <v/>
      </c>
    </row>
    <row r="1149" spans="1:11">
      <c r="A1149" s="60" t="s">
        <v>346</v>
      </c>
      <c r="B1149" s="60" t="s">
        <v>864</v>
      </c>
      <c r="C1149" s="59">
        <v>1.02</v>
      </c>
      <c r="D1149" s="60" t="s">
        <v>39</v>
      </c>
      <c r="E1149" s="60" t="s">
        <v>40</v>
      </c>
      <c r="F1149" s="60" t="s">
        <v>40</v>
      </c>
      <c r="G1149" s="60" t="s">
        <v>41</v>
      </c>
      <c r="H1149" s="60" t="s">
        <v>40</v>
      </c>
      <c r="I1149">
        <f>--ISNUMBER(IFERROR(SEARCH(Anketa!$E$3,'SDF biotopi'!$A1149,1),""))</f>
        <v>0</v>
      </c>
      <c r="J1149" t="str">
        <f>IF(I1149=1,COUNTIF($I$2:I1149,1),"")</f>
        <v/>
      </c>
      <c r="K1149" t="str">
        <f>IFERROR(INDEX($B$2:$B$2873,MATCH(ROWS($J$2:J1149),$J$2:$J$2873,0)),"")</f>
        <v/>
      </c>
    </row>
    <row r="1150" spans="1:11">
      <c r="A1150" s="60" t="s">
        <v>346</v>
      </c>
      <c r="B1150" s="60" t="s">
        <v>808</v>
      </c>
      <c r="C1150" s="59">
        <v>261.69</v>
      </c>
      <c r="D1150" s="60" t="s">
        <v>39</v>
      </c>
      <c r="E1150" s="60" t="s">
        <v>41</v>
      </c>
      <c r="F1150" s="60" t="s">
        <v>40</v>
      </c>
      <c r="G1150" s="60" t="s">
        <v>41</v>
      </c>
      <c r="H1150" s="60" t="s">
        <v>41</v>
      </c>
      <c r="I1150">
        <f>--ISNUMBER(IFERROR(SEARCH(Anketa!$E$3,'SDF biotopi'!$A1150,1),""))</f>
        <v>0</v>
      </c>
      <c r="J1150" t="str">
        <f>IF(I1150=1,COUNTIF($I$2:I1150,1),"")</f>
        <v/>
      </c>
      <c r="K1150" t="str">
        <f>IFERROR(INDEX($B$2:$B$2873,MATCH(ROWS($J$2:J1150),$J$2:$J$2873,0)),"")</f>
        <v/>
      </c>
    </row>
    <row r="1151" spans="1:11">
      <c r="A1151" s="60" t="s">
        <v>346</v>
      </c>
      <c r="B1151" s="60" t="s">
        <v>802</v>
      </c>
      <c r="C1151" s="59">
        <v>104.62</v>
      </c>
      <c r="D1151" s="60" t="s">
        <v>39</v>
      </c>
      <c r="E1151" s="60" t="s">
        <v>41</v>
      </c>
      <c r="F1151" s="60" t="s">
        <v>40</v>
      </c>
      <c r="G1151" s="60" t="s">
        <v>41</v>
      </c>
      <c r="H1151" s="60" t="s">
        <v>41</v>
      </c>
      <c r="I1151">
        <f>--ISNUMBER(IFERROR(SEARCH(Anketa!$E$3,'SDF biotopi'!$A1151,1),""))</f>
        <v>0</v>
      </c>
      <c r="J1151" t="str">
        <f>IF(I1151=1,COUNTIF($I$2:I1151,1),"")</f>
        <v/>
      </c>
      <c r="K1151" t="str">
        <f>IFERROR(INDEX($B$2:$B$2873,MATCH(ROWS($J$2:J1151),$J$2:$J$2873,0)),"")</f>
        <v/>
      </c>
    </row>
    <row r="1152" spans="1:11">
      <c r="A1152" s="60" t="s">
        <v>346</v>
      </c>
      <c r="B1152" s="60" t="s">
        <v>853</v>
      </c>
      <c r="C1152" s="59">
        <v>866</v>
      </c>
      <c r="D1152" s="60" t="s">
        <v>39</v>
      </c>
      <c r="E1152" s="60" t="s">
        <v>41</v>
      </c>
      <c r="F1152" s="60" t="s">
        <v>40</v>
      </c>
      <c r="G1152" s="60" t="s">
        <v>41</v>
      </c>
      <c r="H1152" s="60" t="s">
        <v>41</v>
      </c>
      <c r="I1152">
        <f>--ISNUMBER(IFERROR(SEARCH(Anketa!$E$3,'SDF biotopi'!$A1152,1),""))</f>
        <v>0</v>
      </c>
      <c r="J1152" t="str">
        <f>IF(I1152=1,COUNTIF($I$2:I1152,1),"")</f>
        <v/>
      </c>
      <c r="K1152" t="str">
        <f>IFERROR(INDEX($B$2:$B$2873,MATCH(ROWS($J$2:J1152),$J$2:$J$2873,0)),"")</f>
        <v/>
      </c>
    </row>
    <row r="1153" spans="1:11">
      <c r="A1153" s="60" t="s">
        <v>346</v>
      </c>
      <c r="B1153" s="60" t="s">
        <v>820</v>
      </c>
      <c r="C1153" s="59">
        <v>1.4</v>
      </c>
      <c r="D1153" s="60" t="s">
        <v>39</v>
      </c>
      <c r="E1153" s="60" t="s">
        <v>41</v>
      </c>
      <c r="F1153" s="60" t="s">
        <v>40</v>
      </c>
      <c r="G1153" s="60" t="s">
        <v>41</v>
      </c>
      <c r="H1153" s="60" t="s">
        <v>40</v>
      </c>
      <c r="I1153">
        <f>--ISNUMBER(IFERROR(SEARCH(Anketa!$E$3,'SDF biotopi'!$A1153,1),""))</f>
        <v>0</v>
      </c>
      <c r="J1153" t="str">
        <f>IF(I1153=1,COUNTIF($I$2:I1153,1),"")</f>
        <v/>
      </c>
      <c r="K1153" t="str">
        <f>IFERROR(INDEX($B$2:$B$2873,MATCH(ROWS($J$2:J1153),$J$2:$J$2873,0)),"")</f>
        <v/>
      </c>
    </row>
    <row r="1154" spans="1:11">
      <c r="A1154" s="60" t="s">
        <v>346</v>
      </c>
      <c r="B1154" s="60" t="s">
        <v>807</v>
      </c>
      <c r="C1154" s="59">
        <v>20.03</v>
      </c>
      <c r="D1154" s="60" t="s">
        <v>39</v>
      </c>
      <c r="E1154" s="60" t="s">
        <v>210</v>
      </c>
      <c r="F1154" s="60" t="s">
        <v>40</v>
      </c>
      <c r="G1154" s="60" t="s">
        <v>210</v>
      </c>
      <c r="H1154" s="60" t="s">
        <v>41</v>
      </c>
      <c r="I1154">
        <f>--ISNUMBER(IFERROR(SEARCH(Anketa!$E$3,'SDF biotopi'!$A1154,1),""))</f>
        <v>0</v>
      </c>
      <c r="J1154" t="str">
        <f>IF(I1154=1,COUNTIF($I$2:I1154,1),"")</f>
        <v/>
      </c>
      <c r="K1154" t="str">
        <f>IFERROR(INDEX($B$2:$B$2873,MATCH(ROWS($J$2:J1154),$J$2:$J$2873,0)),"")</f>
        <v/>
      </c>
    </row>
    <row r="1155" spans="1:11">
      <c r="A1155" s="60" t="s">
        <v>346</v>
      </c>
      <c r="B1155" s="60" t="s">
        <v>856</v>
      </c>
      <c r="C1155" s="59">
        <v>15.09</v>
      </c>
      <c r="D1155" s="60" t="s">
        <v>39</v>
      </c>
      <c r="E1155" s="60" t="s">
        <v>40</v>
      </c>
      <c r="F1155" s="60" t="s">
        <v>40</v>
      </c>
      <c r="G1155" s="60" t="s">
        <v>40</v>
      </c>
      <c r="H1155" s="60" t="s">
        <v>818</v>
      </c>
      <c r="I1155">
        <f>--ISNUMBER(IFERROR(SEARCH(Anketa!$E$3,'SDF biotopi'!$A1155,1),""))</f>
        <v>0</v>
      </c>
      <c r="J1155" t="str">
        <f>IF(I1155=1,COUNTIF($I$2:I1155,1),"")</f>
        <v/>
      </c>
      <c r="K1155" t="str">
        <f>IFERROR(INDEX($B$2:$B$2873,MATCH(ROWS($J$2:J1155),$J$2:$J$2873,0)),"")</f>
        <v/>
      </c>
    </row>
    <row r="1156" spans="1:11">
      <c r="A1156" s="60" t="s">
        <v>346</v>
      </c>
      <c r="B1156" s="60" t="s">
        <v>851</v>
      </c>
      <c r="C1156" s="59">
        <v>16.36</v>
      </c>
      <c r="D1156" s="60" t="s">
        <v>39</v>
      </c>
      <c r="E1156" s="60" t="s">
        <v>210</v>
      </c>
      <c r="F1156" s="60" t="s">
        <v>40</v>
      </c>
      <c r="G1156" s="60" t="s">
        <v>210</v>
      </c>
      <c r="H1156" s="60" t="s">
        <v>41</v>
      </c>
      <c r="I1156">
        <f>--ISNUMBER(IFERROR(SEARCH(Anketa!$E$3,'SDF biotopi'!$A1156,1),""))</f>
        <v>0</v>
      </c>
      <c r="J1156" t="str">
        <f>IF(I1156=1,COUNTIF($I$2:I1156,1),"")</f>
        <v/>
      </c>
      <c r="K1156" t="str">
        <f>IFERROR(INDEX($B$2:$B$2873,MATCH(ROWS($J$2:J1156),$J$2:$J$2873,0)),"")</f>
        <v/>
      </c>
    </row>
    <row r="1157" spans="1:11">
      <c r="A1157" s="60" t="s">
        <v>346</v>
      </c>
      <c r="B1157" s="60" t="s">
        <v>854</v>
      </c>
      <c r="C1157" s="59">
        <v>2.36</v>
      </c>
      <c r="D1157" s="60" t="s">
        <v>39</v>
      </c>
      <c r="E1157" s="60" t="s">
        <v>210</v>
      </c>
      <c r="F1157" s="60" t="s">
        <v>40</v>
      </c>
      <c r="G1157" s="60" t="s">
        <v>210</v>
      </c>
      <c r="H1157" s="60" t="s">
        <v>41</v>
      </c>
      <c r="I1157">
        <f>--ISNUMBER(IFERROR(SEARCH(Anketa!$E$3,'SDF biotopi'!$A1157,1),""))</f>
        <v>0</v>
      </c>
      <c r="J1157" t="str">
        <f>IF(I1157=1,COUNTIF($I$2:I1157,1),"")</f>
        <v/>
      </c>
      <c r="K1157" t="str">
        <f>IFERROR(INDEX($B$2:$B$2873,MATCH(ROWS($J$2:J1157),$J$2:$J$2873,0)),"")</f>
        <v/>
      </c>
    </row>
    <row r="1158" spans="1:11">
      <c r="A1158" s="60" t="s">
        <v>346</v>
      </c>
      <c r="B1158" s="60" t="s">
        <v>810</v>
      </c>
      <c r="C1158" s="59">
        <v>15.56</v>
      </c>
      <c r="D1158" s="60" t="s">
        <v>39</v>
      </c>
      <c r="E1158" s="60" t="s">
        <v>41</v>
      </c>
      <c r="F1158" s="60" t="s">
        <v>40</v>
      </c>
      <c r="G1158" s="60" t="s">
        <v>41</v>
      </c>
      <c r="H1158" s="60" t="s">
        <v>40</v>
      </c>
      <c r="I1158">
        <f>--ISNUMBER(IFERROR(SEARCH(Anketa!$E$3,'SDF biotopi'!$A1158,1),""))</f>
        <v>0</v>
      </c>
      <c r="J1158" t="str">
        <f>IF(I1158=1,COUNTIF($I$2:I1158,1),"")</f>
        <v/>
      </c>
      <c r="K1158" t="str">
        <f>IFERROR(INDEX($B$2:$B$2873,MATCH(ROWS($J$2:J1158),$J$2:$J$2873,0)),"")</f>
        <v/>
      </c>
    </row>
    <row r="1159" spans="1:11">
      <c r="A1159" s="60" t="s">
        <v>346</v>
      </c>
      <c r="B1159" s="60" t="s">
        <v>857</v>
      </c>
      <c r="C1159" s="59">
        <v>2.09</v>
      </c>
      <c r="D1159" s="60" t="s">
        <v>39</v>
      </c>
      <c r="E1159" s="60" t="s">
        <v>210</v>
      </c>
      <c r="F1159" s="60" t="s">
        <v>41</v>
      </c>
      <c r="G1159" s="60" t="s">
        <v>210</v>
      </c>
      <c r="H1159" s="60" t="s">
        <v>210</v>
      </c>
      <c r="I1159">
        <f>--ISNUMBER(IFERROR(SEARCH(Anketa!$E$3,'SDF biotopi'!$A1159,1),""))</f>
        <v>0</v>
      </c>
      <c r="J1159" t="str">
        <f>IF(I1159=1,COUNTIF($I$2:I1159,1),"")</f>
        <v/>
      </c>
      <c r="K1159" t="str">
        <f>IFERROR(INDEX($B$2:$B$2873,MATCH(ROWS($J$2:J1159),$J$2:$J$2873,0)),"")</f>
        <v/>
      </c>
    </row>
    <row r="1160" spans="1:11">
      <c r="A1160" s="60" t="s">
        <v>346</v>
      </c>
      <c r="B1160" s="60" t="s">
        <v>848</v>
      </c>
      <c r="C1160" s="59">
        <v>50.81</v>
      </c>
      <c r="D1160" s="60" t="s">
        <v>39</v>
      </c>
      <c r="E1160" s="60" t="s">
        <v>210</v>
      </c>
      <c r="F1160" s="60" t="s">
        <v>41</v>
      </c>
      <c r="G1160" s="60" t="s">
        <v>41</v>
      </c>
      <c r="H1160" s="60" t="s">
        <v>41</v>
      </c>
      <c r="I1160">
        <f>--ISNUMBER(IFERROR(SEARCH(Anketa!$E$3,'SDF biotopi'!$A1160,1),""))</f>
        <v>0</v>
      </c>
      <c r="J1160" t="str">
        <f>IF(I1160=1,COUNTIF($I$2:I1160,1),"")</f>
        <v/>
      </c>
      <c r="K1160" t="str">
        <f>IFERROR(INDEX($B$2:$B$2873,MATCH(ROWS($J$2:J1160),$J$2:$J$2873,0)),"")</f>
        <v/>
      </c>
    </row>
    <row r="1161" spans="1:11">
      <c r="A1161" s="60" t="s">
        <v>348</v>
      </c>
      <c r="B1161" s="60" t="s">
        <v>808</v>
      </c>
      <c r="C1161" s="59">
        <v>258.60000000000002</v>
      </c>
      <c r="D1161" s="60" t="s">
        <v>39</v>
      </c>
      <c r="E1161" s="60" t="s">
        <v>210</v>
      </c>
      <c r="F1161" s="60" t="s">
        <v>40</v>
      </c>
      <c r="G1161" s="60" t="s">
        <v>210</v>
      </c>
      <c r="H1161" s="60" t="s">
        <v>210</v>
      </c>
      <c r="I1161">
        <f>--ISNUMBER(IFERROR(SEARCH(Anketa!$E$3,'SDF biotopi'!$A1161,1),""))</f>
        <v>0</v>
      </c>
      <c r="J1161" t="str">
        <f>IF(I1161=1,COUNTIF($I$2:I1161,1),"")</f>
        <v/>
      </c>
      <c r="K1161" t="str">
        <f>IFERROR(INDEX($B$2:$B$2873,MATCH(ROWS($J$2:J1161),$J$2:$J$2873,0)),"")</f>
        <v/>
      </c>
    </row>
    <row r="1162" spans="1:11">
      <c r="A1162" s="60" t="s">
        <v>348</v>
      </c>
      <c r="B1162" s="60" t="s">
        <v>810</v>
      </c>
      <c r="C1162" s="59">
        <v>18.52</v>
      </c>
      <c r="D1162" s="60" t="s">
        <v>39</v>
      </c>
      <c r="E1162" s="60" t="s">
        <v>41</v>
      </c>
      <c r="F1162" s="60" t="s">
        <v>40</v>
      </c>
      <c r="G1162" s="60" t="s">
        <v>210</v>
      </c>
      <c r="H1162" s="60" t="s">
        <v>210</v>
      </c>
      <c r="I1162">
        <f>--ISNUMBER(IFERROR(SEARCH(Anketa!$E$3,'SDF biotopi'!$A1162,1),""))</f>
        <v>0</v>
      </c>
      <c r="J1162" t="str">
        <f>IF(I1162=1,COUNTIF($I$2:I1162,1),"")</f>
        <v/>
      </c>
      <c r="K1162" t="str">
        <f>IFERROR(INDEX($B$2:$B$2873,MATCH(ROWS($J$2:J1162),$J$2:$J$2873,0)),"")</f>
        <v/>
      </c>
    </row>
    <row r="1163" spans="1:11">
      <c r="A1163" s="60" t="s">
        <v>348</v>
      </c>
      <c r="B1163" s="60" t="s">
        <v>828</v>
      </c>
      <c r="C1163" s="59">
        <v>0</v>
      </c>
      <c r="D1163" s="60" t="s">
        <v>39</v>
      </c>
      <c r="E1163" s="60" t="s">
        <v>210</v>
      </c>
      <c r="F1163" s="60" t="s">
        <v>40</v>
      </c>
      <c r="G1163" s="60" t="s">
        <v>210</v>
      </c>
      <c r="H1163" s="60" t="s">
        <v>210</v>
      </c>
      <c r="I1163">
        <f>--ISNUMBER(IFERROR(SEARCH(Anketa!$E$3,'SDF biotopi'!$A1163,1),""))</f>
        <v>0</v>
      </c>
      <c r="J1163" t="str">
        <f>IF(I1163=1,COUNTIF($I$2:I1163,1),"")</f>
        <v/>
      </c>
      <c r="K1163" t="str">
        <f>IFERROR(INDEX($B$2:$B$2873,MATCH(ROWS($J$2:J1163),$J$2:$J$2873,0)),"")</f>
        <v/>
      </c>
    </row>
    <row r="1164" spans="1:11">
      <c r="A1164" s="60" t="s">
        <v>348</v>
      </c>
      <c r="B1164" s="60" t="s">
        <v>804</v>
      </c>
      <c r="C1164" s="59">
        <v>1.64</v>
      </c>
      <c r="D1164" s="60" t="s">
        <v>39</v>
      </c>
      <c r="E1164" s="60" t="s">
        <v>210</v>
      </c>
      <c r="F1164" s="60" t="s">
        <v>40</v>
      </c>
      <c r="G1164" s="60" t="s">
        <v>210</v>
      </c>
      <c r="H1164" s="60" t="s">
        <v>41</v>
      </c>
      <c r="I1164">
        <f>--ISNUMBER(IFERROR(SEARCH(Anketa!$E$3,'SDF biotopi'!$A1164,1),""))</f>
        <v>0</v>
      </c>
      <c r="J1164" t="str">
        <f>IF(I1164=1,COUNTIF($I$2:I1164,1),"")</f>
        <v/>
      </c>
      <c r="K1164" t="str">
        <f>IFERROR(INDEX($B$2:$B$2873,MATCH(ROWS($J$2:J1164),$J$2:$J$2873,0)),"")</f>
        <v/>
      </c>
    </row>
    <row r="1165" spans="1:11">
      <c r="A1165" s="60" t="s">
        <v>348</v>
      </c>
      <c r="B1165" s="60" t="s">
        <v>814</v>
      </c>
      <c r="C1165" s="59">
        <v>1160.6199999999999</v>
      </c>
      <c r="D1165" s="60" t="s">
        <v>39</v>
      </c>
      <c r="E1165" s="60" t="s">
        <v>210</v>
      </c>
      <c r="F1165" s="60" t="s">
        <v>40</v>
      </c>
      <c r="G1165" s="60" t="s">
        <v>210</v>
      </c>
      <c r="H1165" s="60" t="s">
        <v>210</v>
      </c>
      <c r="I1165">
        <f>--ISNUMBER(IFERROR(SEARCH(Anketa!$E$3,'SDF biotopi'!$A1165,1),""))</f>
        <v>0</v>
      </c>
      <c r="J1165" t="str">
        <f>IF(I1165=1,COUNTIF($I$2:I1165,1),"")</f>
        <v/>
      </c>
      <c r="K1165" t="str">
        <f>IFERROR(INDEX($B$2:$B$2873,MATCH(ROWS($J$2:J1165),$J$2:$J$2873,0)),"")</f>
        <v/>
      </c>
    </row>
    <row r="1166" spans="1:11">
      <c r="A1166" s="60" t="s">
        <v>348</v>
      </c>
      <c r="B1166" s="60" t="s">
        <v>807</v>
      </c>
      <c r="C1166" s="59">
        <v>2.44</v>
      </c>
      <c r="D1166" s="60" t="s">
        <v>39</v>
      </c>
      <c r="E1166" s="60" t="s">
        <v>41</v>
      </c>
      <c r="F1166" s="60" t="s">
        <v>40</v>
      </c>
      <c r="G1166" s="60" t="s">
        <v>210</v>
      </c>
      <c r="H1166" s="60" t="s">
        <v>41</v>
      </c>
      <c r="I1166">
        <f>--ISNUMBER(IFERROR(SEARCH(Anketa!$E$3,'SDF biotopi'!$A1166,1),""))</f>
        <v>0</v>
      </c>
      <c r="J1166" t="str">
        <f>IF(I1166=1,COUNTIF($I$2:I1166,1),"")</f>
        <v/>
      </c>
      <c r="K1166" t="str">
        <f>IFERROR(INDEX($B$2:$B$2873,MATCH(ROWS($J$2:J1166),$J$2:$J$2873,0)),"")</f>
        <v/>
      </c>
    </row>
    <row r="1167" spans="1:11">
      <c r="A1167" s="60" t="s">
        <v>348</v>
      </c>
      <c r="B1167" s="60" t="s">
        <v>816</v>
      </c>
      <c r="C1167" s="59">
        <v>7.86</v>
      </c>
      <c r="D1167" s="60" t="s">
        <v>39</v>
      </c>
      <c r="E1167" s="60" t="s">
        <v>818</v>
      </c>
      <c r="F1167" s="60" t="s">
        <v>40</v>
      </c>
      <c r="G1167" s="60" t="s">
        <v>818</v>
      </c>
      <c r="H1167" s="60" t="s">
        <v>818</v>
      </c>
      <c r="I1167">
        <f>--ISNUMBER(IFERROR(SEARCH(Anketa!$E$3,'SDF biotopi'!$A1167,1),""))</f>
        <v>0</v>
      </c>
      <c r="J1167" t="str">
        <f>IF(I1167=1,COUNTIF($I$2:I1167,1),"")</f>
        <v/>
      </c>
      <c r="K1167" t="str">
        <f>IFERROR(INDEX($B$2:$B$2873,MATCH(ROWS($J$2:J1167),$J$2:$J$2873,0)),"")</f>
        <v/>
      </c>
    </row>
    <row r="1168" spans="1:11">
      <c r="A1168" s="60" t="s">
        <v>348</v>
      </c>
      <c r="B1168" s="60" t="s">
        <v>805</v>
      </c>
      <c r="C1168" s="59">
        <v>18.05</v>
      </c>
      <c r="D1168" s="60" t="s">
        <v>39</v>
      </c>
      <c r="E1168" s="60" t="s">
        <v>818</v>
      </c>
      <c r="F1168" s="60" t="s">
        <v>40</v>
      </c>
      <c r="G1168" s="60" t="s">
        <v>818</v>
      </c>
      <c r="H1168" s="60" t="s">
        <v>818</v>
      </c>
      <c r="I1168">
        <f>--ISNUMBER(IFERROR(SEARCH(Anketa!$E$3,'SDF biotopi'!$A1168,1),""))</f>
        <v>0</v>
      </c>
      <c r="J1168" t="str">
        <f>IF(I1168=1,COUNTIF($I$2:I1168,1),"")</f>
        <v/>
      </c>
      <c r="K1168" t="str">
        <f>IFERROR(INDEX($B$2:$B$2873,MATCH(ROWS($J$2:J1168),$J$2:$J$2873,0)),"")</f>
        <v/>
      </c>
    </row>
    <row r="1169" spans="1:11">
      <c r="A1169" s="60" t="s">
        <v>348</v>
      </c>
      <c r="B1169" s="60" t="s">
        <v>803</v>
      </c>
      <c r="C1169" s="59">
        <v>35.590000000000003</v>
      </c>
      <c r="D1169" s="60" t="s">
        <v>39</v>
      </c>
      <c r="E1169" s="60" t="s">
        <v>210</v>
      </c>
      <c r="F1169" s="60" t="s">
        <v>40</v>
      </c>
      <c r="G1169" s="60" t="s">
        <v>210</v>
      </c>
      <c r="H1169" s="60" t="s">
        <v>210</v>
      </c>
      <c r="I1169">
        <f>--ISNUMBER(IFERROR(SEARCH(Anketa!$E$3,'SDF biotopi'!$A1169,1),""))</f>
        <v>0</v>
      </c>
      <c r="J1169" t="str">
        <f>IF(I1169=1,COUNTIF($I$2:I1169,1),"")</f>
        <v/>
      </c>
      <c r="K1169" t="str">
        <f>IFERROR(INDEX($B$2:$B$2873,MATCH(ROWS($J$2:J1169),$J$2:$J$2873,0)),"")</f>
        <v/>
      </c>
    </row>
    <row r="1170" spans="1:11">
      <c r="A1170" s="60" t="s">
        <v>348</v>
      </c>
      <c r="B1170" s="60" t="s">
        <v>812</v>
      </c>
      <c r="C1170" s="59">
        <v>36.200000000000003</v>
      </c>
      <c r="D1170" s="60" t="s">
        <v>39</v>
      </c>
      <c r="E1170" s="60" t="s">
        <v>818</v>
      </c>
      <c r="F1170" s="60" t="s">
        <v>40</v>
      </c>
      <c r="G1170" s="60" t="s">
        <v>818</v>
      </c>
      <c r="H1170" s="60" t="s">
        <v>818</v>
      </c>
      <c r="I1170">
        <f>--ISNUMBER(IFERROR(SEARCH(Anketa!$E$3,'SDF biotopi'!$A1170,1),""))</f>
        <v>0</v>
      </c>
      <c r="J1170" t="str">
        <f>IF(I1170=1,COUNTIF($I$2:I1170,1),"")</f>
        <v/>
      </c>
      <c r="K1170" t="str">
        <f>IFERROR(INDEX($B$2:$B$2873,MATCH(ROWS($J$2:J1170),$J$2:$J$2873,0)),"")</f>
        <v/>
      </c>
    </row>
    <row r="1171" spans="1:11">
      <c r="A1171" s="60" t="s">
        <v>348</v>
      </c>
      <c r="B1171" s="60" t="s">
        <v>802</v>
      </c>
      <c r="C1171" s="59">
        <v>24.43</v>
      </c>
      <c r="D1171" s="60" t="s">
        <v>39</v>
      </c>
      <c r="E1171" s="60" t="s">
        <v>818</v>
      </c>
      <c r="F1171" s="60" t="s">
        <v>818</v>
      </c>
      <c r="G1171" s="60" t="s">
        <v>818</v>
      </c>
      <c r="H1171" s="60" t="s">
        <v>818</v>
      </c>
      <c r="I1171">
        <f>--ISNUMBER(IFERROR(SEARCH(Anketa!$E$3,'SDF biotopi'!$A1171,1),""))</f>
        <v>0</v>
      </c>
      <c r="J1171" t="str">
        <f>IF(I1171=1,COUNTIF($I$2:I1171,1),"")</f>
        <v/>
      </c>
      <c r="K1171" t="str">
        <f>IFERROR(INDEX($B$2:$B$2873,MATCH(ROWS($J$2:J1171),$J$2:$J$2873,0)),"")</f>
        <v/>
      </c>
    </row>
    <row r="1172" spans="1:11">
      <c r="A1172" s="60" t="s">
        <v>348</v>
      </c>
      <c r="B1172" s="60" t="s">
        <v>811</v>
      </c>
      <c r="C1172" s="59">
        <v>16.66</v>
      </c>
      <c r="D1172" s="60" t="s">
        <v>39</v>
      </c>
      <c r="E1172" s="60" t="s">
        <v>818</v>
      </c>
      <c r="F1172" s="60" t="s">
        <v>818</v>
      </c>
      <c r="G1172" s="60" t="s">
        <v>818</v>
      </c>
      <c r="H1172" s="60" t="s">
        <v>818</v>
      </c>
      <c r="I1172">
        <f>--ISNUMBER(IFERROR(SEARCH(Anketa!$E$3,'SDF biotopi'!$A1172,1),""))</f>
        <v>0</v>
      </c>
      <c r="J1172" t="str">
        <f>IF(I1172=1,COUNTIF($I$2:I1172,1),"")</f>
        <v/>
      </c>
      <c r="K1172" t="str">
        <f>IFERROR(INDEX($B$2:$B$2873,MATCH(ROWS($J$2:J1172),$J$2:$J$2873,0)),"")</f>
        <v/>
      </c>
    </row>
    <row r="1173" spans="1:11">
      <c r="A1173" s="60" t="s">
        <v>350</v>
      </c>
      <c r="B1173" s="60" t="s">
        <v>805</v>
      </c>
      <c r="C1173" s="59">
        <v>9.2100000000000009</v>
      </c>
      <c r="D1173" s="60" t="s">
        <v>39</v>
      </c>
      <c r="E1173" s="60" t="s">
        <v>210</v>
      </c>
      <c r="F1173" s="60" t="s">
        <v>40</v>
      </c>
      <c r="G1173" s="60" t="s">
        <v>41</v>
      </c>
      <c r="H1173" s="60" t="s">
        <v>210</v>
      </c>
      <c r="I1173">
        <f>--ISNUMBER(IFERROR(SEARCH(Anketa!$E$3,'SDF biotopi'!$A1173,1),""))</f>
        <v>0</v>
      </c>
      <c r="J1173" t="str">
        <f>IF(I1173=1,COUNTIF($I$2:I1173,1),"")</f>
        <v/>
      </c>
      <c r="K1173" t="str">
        <f>IFERROR(INDEX($B$2:$B$2873,MATCH(ROWS($J$2:J1173),$J$2:$J$2873,0)),"")</f>
        <v/>
      </c>
    </row>
    <row r="1174" spans="1:11">
      <c r="A1174" s="60" t="s">
        <v>350</v>
      </c>
      <c r="B1174" s="60" t="s">
        <v>803</v>
      </c>
      <c r="C1174" s="59">
        <v>2.5099999999999998</v>
      </c>
      <c r="D1174" s="60" t="s">
        <v>39</v>
      </c>
      <c r="E1174" s="60" t="s">
        <v>41</v>
      </c>
      <c r="F1174" s="60" t="s">
        <v>40</v>
      </c>
      <c r="G1174" s="60" t="s">
        <v>40</v>
      </c>
      <c r="H1174" s="60" t="s">
        <v>40</v>
      </c>
      <c r="I1174">
        <f>--ISNUMBER(IFERROR(SEARCH(Anketa!$E$3,'SDF biotopi'!$A1174,1),""))</f>
        <v>0</v>
      </c>
      <c r="J1174" t="str">
        <f>IF(I1174=1,COUNTIF($I$2:I1174,1),"")</f>
        <v/>
      </c>
      <c r="K1174" t="str">
        <f>IFERROR(INDEX($B$2:$B$2873,MATCH(ROWS($J$2:J1174),$J$2:$J$2873,0)),"")</f>
        <v/>
      </c>
    </row>
    <row r="1175" spans="1:11">
      <c r="A1175" s="60" t="s">
        <v>350</v>
      </c>
      <c r="B1175" s="60" t="s">
        <v>822</v>
      </c>
      <c r="C1175" s="59">
        <v>0</v>
      </c>
      <c r="D1175" s="60" t="s">
        <v>39</v>
      </c>
      <c r="E1175" s="60" t="s">
        <v>818</v>
      </c>
      <c r="F1175" s="60" t="s">
        <v>40</v>
      </c>
      <c r="G1175" s="60" t="s">
        <v>818</v>
      </c>
      <c r="H1175" s="60" t="s">
        <v>818</v>
      </c>
      <c r="I1175">
        <f>--ISNUMBER(IFERROR(SEARCH(Anketa!$E$3,'SDF biotopi'!$A1175,1),""))</f>
        <v>0</v>
      </c>
      <c r="J1175" t="str">
        <f>IF(I1175=1,COUNTIF($I$2:I1175,1),"")</f>
        <v/>
      </c>
      <c r="K1175" t="str">
        <f>IFERROR(INDEX($B$2:$B$2873,MATCH(ROWS($J$2:J1175),$J$2:$J$2873,0)),"")</f>
        <v/>
      </c>
    </row>
    <row r="1176" spans="1:11">
      <c r="A1176" s="60" t="s">
        <v>350</v>
      </c>
      <c r="B1176" s="60" t="s">
        <v>814</v>
      </c>
      <c r="C1176" s="59">
        <v>233.69</v>
      </c>
      <c r="D1176" s="60" t="s">
        <v>39</v>
      </c>
      <c r="E1176" s="60" t="s">
        <v>210</v>
      </c>
      <c r="F1176" s="60" t="s">
        <v>40</v>
      </c>
      <c r="G1176" s="60" t="s">
        <v>41</v>
      </c>
      <c r="H1176" s="60" t="s">
        <v>210</v>
      </c>
      <c r="I1176">
        <f>--ISNUMBER(IFERROR(SEARCH(Anketa!$E$3,'SDF biotopi'!$A1176,1),""))</f>
        <v>0</v>
      </c>
      <c r="J1176" t="str">
        <f>IF(I1176=1,COUNTIF($I$2:I1176,1),"")</f>
        <v/>
      </c>
      <c r="K1176" t="str">
        <f>IFERROR(INDEX($B$2:$B$2873,MATCH(ROWS($J$2:J1176),$J$2:$J$2873,0)),"")</f>
        <v/>
      </c>
    </row>
    <row r="1177" spans="1:11">
      <c r="A1177" s="60" t="s">
        <v>350</v>
      </c>
      <c r="B1177" s="60" t="s">
        <v>802</v>
      </c>
      <c r="C1177" s="59">
        <v>9.33</v>
      </c>
      <c r="D1177" s="60" t="s">
        <v>39</v>
      </c>
      <c r="E1177" s="60" t="s">
        <v>41</v>
      </c>
      <c r="F1177" s="60" t="s">
        <v>40</v>
      </c>
      <c r="G1177" s="60" t="s">
        <v>40</v>
      </c>
      <c r="H1177" s="60" t="s">
        <v>40</v>
      </c>
      <c r="I1177">
        <f>--ISNUMBER(IFERROR(SEARCH(Anketa!$E$3,'SDF biotopi'!$A1177,1),""))</f>
        <v>0</v>
      </c>
      <c r="J1177" t="str">
        <f>IF(I1177=1,COUNTIF($I$2:I1177,1),"")</f>
        <v/>
      </c>
      <c r="K1177" t="str">
        <f>IFERROR(INDEX($B$2:$B$2873,MATCH(ROWS($J$2:J1177),$J$2:$J$2873,0)),"")</f>
        <v/>
      </c>
    </row>
    <row r="1178" spans="1:11">
      <c r="A1178" s="60" t="s">
        <v>350</v>
      </c>
      <c r="B1178" s="60" t="s">
        <v>810</v>
      </c>
      <c r="C1178" s="59">
        <v>2.68</v>
      </c>
      <c r="D1178" s="60" t="s">
        <v>39</v>
      </c>
      <c r="E1178" s="60" t="s">
        <v>41</v>
      </c>
      <c r="F1178" s="60" t="s">
        <v>40</v>
      </c>
      <c r="G1178" s="60" t="s">
        <v>210</v>
      </c>
      <c r="H1178" s="60" t="s">
        <v>41</v>
      </c>
      <c r="I1178">
        <f>--ISNUMBER(IFERROR(SEARCH(Anketa!$E$3,'SDF biotopi'!$A1178,1),""))</f>
        <v>0</v>
      </c>
      <c r="J1178" t="str">
        <f>IF(I1178=1,COUNTIF($I$2:I1178,1),"")</f>
        <v/>
      </c>
      <c r="K1178" t="str">
        <f>IFERROR(INDEX($B$2:$B$2873,MATCH(ROWS($J$2:J1178),$J$2:$J$2873,0)),"")</f>
        <v/>
      </c>
    </row>
    <row r="1179" spans="1:11">
      <c r="A1179" s="60" t="s">
        <v>350</v>
      </c>
      <c r="B1179" s="60" t="s">
        <v>828</v>
      </c>
      <c r="C1179" s="59">
        <v>0</v>
      </c>
      <c r="D1179" s="60" t="s">
        <v>67</v>
      </c>
      <c r="E1179" s="60" t="s">
        <v>50</v>
      </c>
      <c r="F1179" s="60" t="s">
        <v>824</v>
      </c>
      <c r="G1179" s="60" t="s">
        <v>824</v>
      </c>
      <c r="H1179" s="60" t="s">
        <v>824</v>
      </c>
      <c r="I1179">
        <f>--ISNUMBER(IFERROR(SEARCH(Anketa!$E$3,'SDF biotopi'!$A1179,1),""))</f>
        <v>0</v>
      </c>
      <c r="J1179" t="str">
        <f>IF(I1179=1,COUNTIF($I$2:I1179,1),"")</f>
        <v/>
      </c>
      <c r="K1179" t="str">
        <f>IFERROR(INDEX($B$2:$B$2873,MATCH(ROWS($J$2:J1179),$J$2:$J$2873,0)),"")</f>
        <v/>
      </c>
    </row>
    <row r="1180" spans="1:11">
      <c r="A1180" s="60" t="s">
        <v>350</v>
      </c>
      <c r="B1180" s="60" t="s">
        <v>808</v>
      </c>
      <c r="C1180" s="59">
        <v>54.64</v>
      </c>
      <c r="D1180" s="60" t="s">
        <v>39</v>
      </c>
      <c r="E1180" s="60" t="s">
        <v>210</v>
      </c>
      <c r="F1180" s="60" t="s">
        <v>40</v>
      </c>
      <c r="G1180" s="60" t="s">
        <v>41</v>
      </c>
      <c r="H1180" s="60" t="s">
        <v>210</v>
      </c>
      <c r="I1180">
        <f>--ISNUMBER(IFERROR(SEARCH(Anketa!$E$3,'SDF biotopi'!$A1180,1),""))</f>
        <v>0</v>
      </c>
      <c r="J1180" t="str">
        <f>IF(I1180=1,COUNTIF($I$2:I1180,1),"")</f>
        <v/>
      </c>
      <c r="K1180" t="str">
        <f>IFERROR(INDEX($B$2:$B$2873,MATCH(ROWS($J$2:J1180),$J$2:$J$2873,0)),"")</f>
        <v/>
      </c>
    </row>
    <row r="1181" spans="1:11">
      <c r="A1181" s="60" t="s">
        <v>350</v>
      </c>
      <c r="B1181" s="60" t="s">
        <v>804</v>
      </c>
      <c r="C1181" s="59">
        <v>4.38</v>
      </c>
      <c r="D1181" s="60" t="s">
        <v>39</v>
      </c>
      <c r="E1181" s="60" t="s">
        <v>210</v>
      </c>
      <c r="F1181" s="60" t="s">
        <v>40</v>
      </c>
      <c r="G1181" s="60" t="s">
        <v>210</v>
      </c>
      <c r="H1181" s="60" t="s">
        <v>210</v>
      </c>
      <c r="I1181">
        <f>--ISNUMBER(IFERROR(SEARCH(Anketa!$E$3,'SDF biotopi'!$A1181,1),""))</f>
        <v>0</v>
      </c>
      <c r="J1181" t="str">
        <f>IF(I1181=1,COUNTIF($I$2:I1181,1),"")</f>
        <v/>
      </c>
      <c r="K1181" t="str">
        <f>IFERROR(INDEX($B$2:$B$2873,MATCH(ROWS($J$2:J1181),$J$2:$J$2873,0)),"")</f>
        <v/>
      </c>
    </row>
    <row r="1182" spans="1:11">
      <c r="A1182" s="60" t="s">
        <v>352</v>
      </c>
      <c r="B1182" s="60" t="s">
        <v>807</v>
      </c>
      <c r="C1182" s="59">
        <v>0.2</v>
      </c>
      <c r="D1182" s="60" t="s">
        <v>39</v>
      </c>
      <c r="E1182" s="60" t="s">
        <v>50</v>
      </c>
      <c r="F1182" s="60" t="s">
        <v>40</v>
      </c>
      <c r="G1182" s="60" t="s">
        <v>824</v>
      </c>
      <c r="H1182" s="60" t="s">
        <v>824</v>
      </c>
      <c r="I1182">
        <f>--ISNUMBER(IFERROR(SEARCH(Anketa!$E$3,'SDF biotopi'!$A1182,1),""))</f>
        <v>0</v>
      </c>
      <c r="J1182" t="str">
        <f>IF(I1182=1,COUNTIF($I$2:I1182,1),"")</f>
        <v/>
      </c>
      <c r="K1182" t="str">
        <f>IFERROR(INDEX($B$2:$B$2873,MATCH(ROWS($J$2:J1182),$J$2:$J$2873,0)),"")</f>
        <v/>
      </c>
    </row>
    <row r="1183" spans="1:11">
      <c r="A1183" s="60" t="s">
        <v>352</v>
      </c>
      <c r="B1183" s="60" t="s">
        <v>823</v>
      </c>
      <c r="C1183" s="59">
        <v>79.599999999999994</v>
      </c>
      <c r="D1183" s="60" t="s">
        <v>39</v>
      </c>
      <c r="E1183" s="60" t="s">
        <v>41</v>
      </c>
      <c r="F1183" s="60" t="s">
        <v>40</v>
      </c>
      <c r="G1183" s="60" t="s">
        <v>40</v>
      </c>
      <c r="H1183" s="60" t="s">
        <v>41</v>
      </c>
      <c r="I1183">
        <f>--ISNUMBER(IFERROR(SEARCH(Anketa!$E$3,'SDF biotopi'!$A1183,1),""))</f>
        <v>0</v>
      </c>
      <c r="J1183" t="str">
        <f>IF(I1183=1,COUNTIF($I$2:I1183,1),"")</f>
        <v/>
      </c>
      <c r="K1183" t="str">
        <f>IFERROR(INDEX($B$2:$B$2873,MATCH(ROWS($J$2:J1183),$J$2:$J$2873,0)),"")</f>
        <v/>
      </c>
    </row>
    <row r="1184" spans="1:11">
      <c r="A1184" s="60" t="s">
        <v>352</v>
      </c>
      <c r="B1184" s="60" t="s">
        <v>812</v>
      </c>
      <c r="C1184" s="59">
        <v>0.2</v>
      </c>
      <c r="D1184" s="60" t="s">
        <v>39</v>
      </c>
      <c r="E1184" s="60" t="s">
        <v>50</v>
      </c>
      <c r="F1184" s="60" t="s">
        <v>824</v>
      </c>
      <c r="G1184" s="60" t="s">
        <v>824</v>
      </c>
      <c r="H1184" s="60" t="s">
        <v>824</v>
      </c>
      <c r="I1184">
        <f>--ISNUMBER(IFERROR(SEARCH(Anketa!$E$3,'SDF biotopi'!$A1184,1),""))</f>
        <v>0</v>
      </c>
      <c r="J1184" t="str">
        <f>IF(I1184=1,COUNTIF($I$2:I1184,1),"")</f>
        <v/>
      </c>
      <c r="K1184" t="str">
        <f>IFERROR(INDEX($B$2:$B$2873,MATCH(ROWS($J$2:J1184),$J$2:$J$2873,0)),"")</f>
        <v/>
      </c>
    </row>
    <row r="1185" spans="1:11">
      <c r="A1185" s="60" t="s">
        <v>352</v>
      </c>
      <c r="B1185" s="60" t="s">
        <v>820</v>
      </c>
      <c r="C1185" s="59">
        <v>0.2</v>
      </c>
      <c r="D1185" s="60" t="s">
        <v>39</v>
      </c>
      <c r="E1185" s="60" t="s">
        <v>50</v>
      </c>
      <c r="F1185" s="60" t="s">
        <v>824</v>
      </c>
      <c r="G1185" s="60" t="s">
        <v>824</v>
      </c>
      <c r="H1185" s="60" t="s">
        <v>824</v>
      </c>
      <c r="I1185">
        <f>--ISNUMBER(IFERROR(SEARCH(Anketa!$E$3,'SDF biotopi'!$A1185,1),""))</f>
        <v>0</v>
      </c>
      <c r="J1185" t="str">
        <f>IF(I1185=1,COUNTIF($I$2:I1185,1),"")</f>
        <v/>
      </c>
      <c r="K1185" t="str">
        <f>IFERROR(INDEX($B$2:$B$2873,MATCH(ROWS($J$2:J1185),$J$2:$J$2873,0)),"")</f>
        <v/>
      </c>
    </row>
    <row r="1186" spans="1:11">
      <c r="A1186" s="60" t="s">
        <v>354</v>
      </c>
      <c r="B1186" s="60" t="s">
        <v>807</v>
      </c>
      <c r="C1186" s="59">
        <v>86.82</v>
      </c>
      <c r="D1186" s="60" t="s">
        <v>39</v>
      </c>
      <c r="E1186" s="60" t="s">
        <v>210</v>
      </c>
      <c r="F1186" s="60" t="s">
        <v>40</v>
      </c>
      <c r="G1186" s="60" t="s">
        <v>210</v>
      </c>
      <c r="H1186" s="60" t="s">
        <v>210</v>
      </c>
      <c r="I1186">
        <f>--ISNUMBER(IFERROR(SEARCH(Anketa!$E$3,'SDF biotopi'!$A1186,1),""))</f>
        <v>0</v>
      </c>
      <c r="J1186" t="str">
        <f>IF(I1186=1,COUNTIF($I$2:I1186,1),"")</f>
        <v/>
      </c>
      <c r="K1186" t="str">
        <f>IFERROR(INDEX($B$2:$B$2873,MATCH(ROWS($J$2:J1186),$J$2:$J$2873,0)),"")</f>
        <v/>
      </c>
    </row>
    <row r="1187" spans="1:11">
      <c r="A1187" s="60" t="s">
        <v>354</v>
      </c>
      <c r="B1187" s="60" t="s">
        <v>815</v>
      </c>
      <c r="C1187" s="59">
        <v>8.01</v>
      </c>
      <c r="D1187" s="60" t="s">
        <v>39</v>
      </c>
      <c r="E1187" s="60" t="s">
        <v>40</v>
      </c>
      <c r="F1187" s="60" t="s">
        <v>40</v>
      </c>
      <c r="G1187" s="60" t="s">
        <v>41</v>
      </c>
      <c r="H1187" s="60" t="s">
        <v>41</v>
      </c>
      <c r="I1187">
        <f>--ISNUMBER(IFERROR(SEARCH(Anketa!$E$3,'SDF biotopi'!$A1187,1),""))</f>
        <v>0</v>
      </c>
      <c r="J1187" t="str">
        <f>IF(I1187=1,COUNTIF($I$2:I1187,1),"")</f>
        <v/>
      </c>
      <c r="K1187" t="str">
        <f>IFERROR(INDEX($B$2:$B$2873,MATCH(ROWS($J$2:J1187),$J$2:$J$2873,0)),"")</f>
        <v/>
      </c>
    </row>
    <row r="1188" spans="1:11">
      <c r="A1188" s="60" t="s">
        <v>354</v>
      </c>
      <c r="B1188" s="60" t="s">
        <v>848</v>
      </c>
      <c r="C1188" s="59">
        <v>1.45</v>
      </c>
      <c r="D1188" s="60" t="s">
        <v>39</v>
      </c>
      <c r="E1188" s="60" t="s">
        <v>41</v>
      </c>
      <c r="F1188" s="60" t="s">
        <v>40</v>
      </c>
      <c r="G1188" s="60" t="s">
        <v>41</v>
      </c>
      <c r="H1188" s="60" t="s">
        <v>41</v>
      </c>
      <c r="I1188">
        <f>--ISNUMBER(IFERROR(SEARCH(Anketa!$E$3,'SDF biotopi'!$A1188,1),""))</f>
        <v>0</v>
      </c>
      <c r="J1188" t="str">
        <f>IF(I1188=1,COUNTIF($I$2:I1188,1),"")</f>
        <v/>
      </c>
      <c r="K1188" t="str">
        <f>IFERROR(INDEX($B$2:$B$2873,MATCH(ROWS($J$2:J1188),$J$2:$J$2873,0)),"")</f>
        <v/>
      </c>
    </row>
    <row r="1189" spans="1:11">
      <c r="A1189" s="60" t="s">
        <v>354</v>
      </c>
      <c r="B1189" s="60" t="s">
        <v>840</v>
      </c>
      <c r="C1189" s="59">
        <v>0.5</v>
      </c>
      <c r="D1189" s="60" t="s">
        <v>39</v>
      </c>
      <c r="E1189" s="60" t="s">
        <v>41</v>
      </c>
      <c r="F1189" s="60" t="s">
        <v>40</v>
      </c>
      <c r="G1189" s="60" t="s">
        <v>41</v>
      </c>
      <c r="H1189" s="60" t="s">
        <v>41</v>
      </c>
      <c r="I1189">
        <f>--ISNUMBER(IFERROR(SEARCH(Anketa!$E$3,'SDF biotopi'!$A1189,1),""))</f>
        <v>0</v>
      </c>
      <c r="J1189" t="str">
        <f>IF(I1189=1,COUNTIF($I$2:I1189,1),"")</f>
        <v/>
      </c>
      <c r="K1189" t="str">
        <f>IFERROR(INDEX($B$2:$B$2873,MATCH(ROWS($J$2:J1189),$J$2:$J$2873,0)),"")</f>
        <v/>
      </c>
    </row>
    <row r="1190" spans="1:11">
      <c r="A1190" s="60" t="s">
        <v>354</v>
      </c>
      <c r="B1190" s="60" t="s">
        <v>857</v>
      </c>
      <c r="C1190" s="59">
        <v>3.87</v>
      </c>
      <c r="D1190" s="60" t="s">
        <v>39</v>
      </c>
      <c r="E1190" s="60" t="s">
        <v>210</v>
      </c>
      <c r="F1190" s="60" t="s">
        <v>41</v>
      </c>
      <c r="G1190" s="60" t="s">
        <v>210</v>
      </c>
      <c r="H1190" s="60" t="s">
        <v>210</v>
      </c>
      <c r="I1190">
        <f>--ISNUMBER(IFERROR(SEARCH(Anketa!$E$3,'SDF biotopi'!$A1190,1),""))</f>
        <v>0</v>
      </c>
      <c r="J1190" t="str">
        <f>IF(I1190=1,COUNTIF($I$2:I1190,1),"")</f>
        <v/>
      </c>
      <c r="K1190" t="str">
        <f>IFERROR(INDEX($B$2:$B$2873,MATCH(ROWS($J$2:J1190),$J$2:$J$2873,0)),"")</f>
        <v/>
      </c>
    </row>
    <row r="1191" spans="1:11">
      <c r="A1191" s="60" t="s">
        <v>354</v>
      </c>
      <c r="B1191" s="60" t="s">
        <v>854</v>
      </c>
      <c r="C1191" s="59">
        <v>8.9</v>
      </c>
      <c r="D1191" s="60" t="s">
        <v>39</v>
      </c>
      <c r="E1191" s="60" t="s">
        <v>40</v>
      </c>
      <c r="F1191" s="60" t="s">
        <v>41</v>
      </c>
      <c r="G1191" s="60" t="s">
        <v>41</v>
      </c>
      <c r="H1191" s="60" t="s">
        <v>41</v>
      </c>
      <c r="I1191">
        <f>--ISNUMBER(IFERROR(SEARCH(Anketa!$E$3,'SDF biotopi'!$A1191,1),""))</f>
        <v>0</v>
      </c>
      <c r="J1191" t="str">
        <f>IF(I1191=1,COUNTIF($I$2:I1191,1),"")</f>
        <v/>
      </c>
      <c r="K1191" t="str">
        <f>IFERROR(INDEX($B$2:$B$2873,MATCH(ROWS($J$2:J1191),$J$2:$J$2873,0)),"")</f>
        <v/>
      </c>
    </row>
    <row r="1192" spans="1:11">
      <c r="A1192" s="60" t="s">
        <v>354</v>
      </c>
      <c r="B1192" s="60" t="s">
        <v>822</v>
      </c>
      <c r="C1192" s="59">
        <v>7.88</v>
      </c>
      <c r="D1192" s="60" t="s">
        <v>39</v>
      </c>
      <c r="E1192" s="60" t="s">
        <v>41</v>
      </c>
      <c r="F1192" s="60" t="s">
        <v>40</v>
      </c>
      <c r="G1192" s="60" t="s">
        <v>41</v>
      </c>
      <c r="H1192" s="60" t="s">
        <v>41</v>
      </c>
      <c r="I1192">
        <f>--ISNUMBER(IFERROR(SEARCH(Anketa!$E$3,'SDF biotopi'!$A1192,1),""))</f>
        <v>0</v>
      </c>
      <c r="J1192" t="str">
        <f>IF(I1192=1,COUNTIF($I$2:I1192,1),"")</f>
        <v/>
      </c>
      <c r="K1192" t="str">
        <f>IFERROR(INDEX($B$2:$B$2873,MATCH(ROWS($J$2:J1192),$J$2:$J$2873,0)),"")</f>
        <v/>
      </c>
    </row>
    <row r="1193" spans="1:11">
      <c r="A1193" s="60" t="s">
        <v>354</v>
      </c>
      <c r="B1193" s="60" t="s">
        <v>803</v>
      </c>
      <c r="C1193" s="59">
        <v>1.5</v>
      </c>
      <c r="D1193" s="60" t="s">
        <v>39</v>
      </c>
      <c r="E1193" s="60" t="s">
        <v>41</v>
      </c>
      <c r="F1193" s="60" t="s">
        <v>40</v>
      </c>
      <c r="G1193" s="60" t="s">
        <v>41</v>
      </c>
      <c r="H1193" s="60" t="s">
        <v>41</v>
      </c>
      <c r="I1193">
        <f>--ISNUMBER(IFERROR(SEARCH(Anketa!$E$3,'SDF biotopi'!$A1193,1),""))</f>
        <v>0</v>
      </c>
      <c r="J1193" t="str">
        <f>IF(I1193=1,COUNTIF($I$2:I1193,1),"")</f>
        <v/>
      </c>
      <c r="K1193" t="str">
        <f>IFERROR(INDEX($B$2:$B$2873,MATCH(ROWS($J$2:J1193),$J$2:$J$2873,0)),"")</f>
        <v/>
      </c>
    </row>
    <row r="1194" spans="1:11">
      <c r="A1194" s="60" t="s">
        <v>354</v>
      </c>
      <c r="B1194" s="60" t="s">
        <v>802</v>
      </c>
      <c r="C1194" s="59">
        <v>80.91</v>
      </c>
      <c r="D1194" s="60" t="s">
        <v>39</v>
      </c>
      <c r="E1194" s="60" t="s">
        <v>40</v>
      </c>
      <c r="F1194" s="60" t="s">
        <v>40</v>
      </c>
      <c r="G1194" s="60" t="s">
        <v>40</v>
      </c>
      <c r="H1194" s="60" t="s">
        <v>40</v>
      </c>
      <c r="I1194">
        <f>--ISNUMBER(IFERROR(SEARCH(Anketa!$E$3,'SDF biotopi'!$A1194,1),""))</f>
        <v>0</v>
      </c>
      <c r="J1194" t="str">
        <f>IF(I1194=1,COUNTIF($I$2:I1194,1),"")</f>
        <v/>
      </c>
      <c r="K1194" t="str">
        <f>IFERROR(INDEX($B$2:$B$2873,MATCH(ROWS($J$2:J1194),$J$2:$J$2873,0)),"")</f>
        <v/>
      </c>
    </row>
    <row r="1195" spans="1:11">
      <c r="A1195" s="60" t="s">
        <v>354</v>
      </c>
      <c r="B1195" s="60" t="s">
        <v>819</v>
      </c>
      <c r="C1195" s="59">
        <v>1.53</v>
      </c>
      <c r="D1195" s="60" t="s">
        <v>39</v>
      </c>
      <c r="E1195" s="60" t="s">
        <v>41</v>
      </c>
      <c r="F1195" s="60" t="s">
        <v>40</v>
      </c>
      <c r="G1195" s="60" t="s">
        <v>41</v>
      </c>
      <c r="H1195" s="60" t="s">
        <v>41</v>
      </c>
      <c r="I1195">
        <f>--ISNUMBER(IFERROR(SEARCH(Anketa!$E$3,'SDF biotopi'!$A1195,1),""))</f>
        <v>0</v>
      </c>
      <c r="J1195" t="str">
        <f>IF(I1195=1,COUNTIF($I$2:I1195,1),"")</f>
        <v/>
      </c>
      <c r="K1195" t="str">
        <f>IFERROR(INDEX($B$2:$B$2873,MATCH(ROWS($J$2:J1195),$J$2:$J$2873,0)),"")</f>
        <v/>
      </c>
    </row>
    <row r="1196" spans="1:11">
      <c r="A1196" s="60" t="s">
        <v>354</v>
      </c>
      <c r="B1196" s="60" t="s">
        <v>808</v>
      </c>
      <c r="C1196" s="59">
        <v>0</v>
      </c>
      <c r="D1196" s="60" t="s">
        <v>39</v>
      </c>
      <c r="E1196" s="60" t="s">
        <v>818</v>
      </c>
      <c r="F1196" s="60" t="s">
        <v>40</v>
      </c>
      <c r="G1196" s="60" t="s">
        <v>818</v>
      </c>
      <c r="H1196" s="60" t="s">
        <v>818</v>
      </c>
      <c r="I1196">
        <f>--ISNUMBER(IFERROR(SEARCH(Anketa!$E$3,'SDF biotopi'!$A1196,1),""))</f>
        <v>0</v>
      </c>
      <c r="J1196" t="str">
        <f>IF(I1196=1,COUNTIF($I$2:I1196,1),"")</f>
        <v/>
      </c>
      <c r="K1196" t="str">
        <f>IFERROR(INDEX($B$2:$B$2873,MATCH(ROWS($J$2:J1196),$J$2:$J$2873,0)),"")</f>
        <v/>
      </c>
    </row>
    <row r="1197" spans="1:11">
      <c r="A1197" s="60" t="s">
        <v>354</v>
      </c>
      <c r="B1197" s="60" t="s">
        <v>844</v>
      </c>
      <c r="C1197" s="59">
        <v>0.03</v>
      </c>
      <c r="D1197" s="60" t="s">
        <v>39</v>
      </c>
      <c r="E1197" s="60" t="s">
        <v>41</v>
      </c>
      <c r="F1197" s="60" t="s">
        <v>40</v>
      </c>
      <c r="G1197" s="60" t="s">
        <v>210</v>
      </c>
      <c r="H1197" s="60" t="s">
        <v>41</v>
      </c>
      <c r="I1197">
        <f>--ISNUMBER(IFERROR(SEARCH(Anketa!$E$3,'SDF biotopi'!$A1197,1),""))</f>
        <v>0</v>
      </c>
      <c r="J1197" t="str">
        <f>IF(I1197=1,COUNTIF($I$2:I1197,1),"")</f>
        <v/>
      </c>
      <c r="K1197" t="str">
        <f>IFERROR(INDEX($B$2:$B$2873,MATCH(ROWS($J$2:J1197),$J$2:$J$2873,0)),"")</f>
        <v/>
      </c>
    </row>
    <row r="1198" spans="1:11">
      <c r="A1198" s="60" t="s">
        <v>354</v>
      </c>
      <c r="B1198" s="60" t="s">
        <v>817</v>
      </c>
      <c r="C1198" s="59">
        <v>5.84</v>
      </c>
      <c r="D1198" s="60" t="s">
        <v>39</v>
      </c>
      <c r="E1198" s="60" t="s">
        <v>50</v>
      </c>
      <c r="F1198" s="60" t="s">
        <v>40</v>
      </c>
      <c r="G1198" s="60" t="s">
        <v>40</v>
      </c>
      <c r="H1198" s="60" t="s">
        <v>40</v>
      </c>
      <c r="I1198">
        <f>--ISNUMBER(IFERROR(SEARCH(Anketa!$E$3,'SDF biotopi'!$A1198,1),""))</f>
        <v>0</v>
      </c>
      <c r="J1198" t="str">
        <f>IF(I1198=1,COUNTIF($I$2:I1198,1),"")</f>
        <v/>
      </c>
      <c r="K1198" t="str">
        <f>IFERROR(INDEX($B$2:$B$2873,MATCH(ROWS($J$2:J1198),$J$2:$J$2873,0)),"")</f>
        <v/>
      </c>
    </row>
    <row r="1199" spans="1:11">
      <c r="A1199" s="60" t="s">
        <v>354</v>
      </c>
      <c r="B1199" s="60" t="s">
        <v>820</v>
      </c>
      <c r="C1199" s="59">
        <v>0</v>
      </c>
      <c r="D1199" s="60" t="s">
        <v>39</v>
      </c>
      <c r="E1199" s="60" t="s">
        <v>818</v>
      </c>
      <c r="F1199" s="60" t="s">
        <v>40</v>
      </c>
      <c r="G1199" s="60" t="s">
        <v>818</v>
      </c>
      <c r="H1199" s="60" t="s">
        <v>818</v>
      </c>
      <c r="I1199">
        <f>--ISNUMBER(IFERROR(SEARCH(Anketa!$E$3,'SDF biotopi'!$A1199,1),""))</f>
        <v>0</v>
      </c>
      <c r="J1199" t="str">
        <f>IF(I1199=1,COUNTIF($I$2:I1199,1),"")</f>
        <v/>
      </c>
      <c r="K1199" t="str">
        <f>IFERROR(INDEX($B$2:$B$2873,MATCH(ROWS($J$2:J1199),$J$2:$J$2873,0)),"")</f>
        <v/>
      </c>
    </row>
    <row r="1200" spans="1:11">
      <c r="A1200" s="60" t="s">
        <v>354</v>
      </c>
      <c r="B1200" s="60" t="s">
        <v>831</v>
      </c>
      <c r="C1200" s="59">
        <v>1.75</v>
      </c>
      <c r="D1200" s="60" t="s">
        <v>39</v>
      </c>
      <c r="E1200" s="60" t="s">
        <v>210</v>
      </c>
      <c r="F1200" s="60" t="s">
        <v>40</v>
      </c>
      <c r="G1200" s="60" t="s">
        <v>41</v>
      </c>
      <c r="H1200" s="60" t="s">
        <v>210</v>
      </c>
      <c r="I1200">
        <f>--ISNUMBER(IFERROR(SEARCH(Anketa!$E$3,'SDF biotopi'!$A1200,1),""))</f>
        <v>0</v>
      </c>
      <c r="J1200" t="str">
        <f>IF(I1200=1,COUNTIF($I$2:I1200,1),"")</f>
        <v/>
      </c>
      <c r="K1200" t="str">
        <f>IFERROR(INDEX($B$2:$B$2873,MATCH(ROWS($J$2:J1200),$J$2:$J$2873,0)),"")</f>
        <v/>
      </c>
    </row>
    <row r="1201" spans="1:11">
      <c r="A1201" s="60" t="s">
        <v>354</v>
      </c>
      <c r="B1201" s="60" t="s">
        <v>812</v>
      </c>
      <c r="C1201" s="59">
        <v>21.71</v>
      </c>
      <c r="D1201" s="60" t="s">
        <v>39</v>
      </c>
      <c r="E1201" s="60" t="s">
        <v>210</v>
      </c>
      <c r="F1201" s="60" t="s">
        <v>40</v>
      </c>
      <c r="G1201" s="60" t="s">
        <v>210</v>
      </c>
      <c r="H1201" s="60" t="s">
        <v>41</v>
      </c>
      <c r="I1201">
        <f>--ISNUMBER(IFERROR(SEARCH(Anketa!$E$3,'SDF biotopi'!$A1201,1),""))</f>
        <v>0</v>
      </c>
      <c r="J1201" t="str">
        <f>IF(I1201=1,COUNTIF($I$2:I1201,1),"")</f>
        <v/>
      </c>
      <c r="K1201" t="str">
        <f>IFERROR(INDEX($B$2:$B$2873,MATCH(ROWS($J$2:J1201),$J$2:$J$2873,0)),"")</f>
        <v/>
      </c>
    </row>
    <row r="1202" spans="1:11">
      <c r="A1202" s="60" t="s">
        <v>354</v>
      </c>
      <c r="B1202" s="60" t="s">
        <v>809</v>
      </c>
      <c r="C1202" s="59">
        <v>0</v>
      </c>
      <c r="D1202" s="60" t="s">
        <v>39</v>
      </c>
      <c r="E1202" s="60" t="s">
        <v>818</v>
      </c>
      <c r="F1202" s="60" t="s">
        <v>40</v>
      </c>
      <c r="G1202" s="60" t="s">
        <v>818</v>
      </c>
      <c r="H1202" s="60" t="s">
        <v>818</v>
      </c>
      <c r="I1202">
        <f>--ISNUMBER(IFERROR(SEARCH(Anketa!$E$3,'SDF biotopi'!$A1202,1),""))</f>
        <v>0</v>
      </c>
      <c r="J1202" t="str">
        <f>IF(I1202=1,COUNTIF($I$2:I1202,1),"")</f>
        <v/>
      </c>
      <c r="K1202" t="str">
        <f>IFERROR(INDEX($B$2:$B$2873,MATCH(ROWS($J$2:J1202),$J$2:$J$2873,0)),"")</f>
        <v/>
      </c>
    </row>
    <row r="1203" spans="1:11">
      <c r="A1203" s="60" t="s">
        <v>354</v>
      </c>
      <c r="B1203" s="60" t="s">
        <v>847</v>
      </c>
      <c r="C1203" s="59">
        <v>12.52</v>
      </c>
      <c r="D1203" s="60" t="s">
        <v>39</v>
      </c>
      <c r="E1203" s="60" t="s">
        <v>40</v>
      </c>
      <c r="F1203" s="60" t="s">
        <v>210</v>
      </c>
      <c r="G1203" s="60" t="s">
        <v>210</v>
      </c>
      <c r="H1203" s="60" t="s">
        <v>41</v>
      </c>
      <c r="I1203">
        <f>--ISNUMBER(IFERROR(SEARCH(Anketa!$E$3,'SDF biotopi'!$A1203,1),""))</f>
        <v>0</v>
      </c>
      <c r="J1203" t="str">
        <f>IF(I1203=1,COUNTIF($I$2:I1203,1),"")</f>
        <v/>
      </c>
      <c r="K1203" t="str">
        <f>IFERROR(INDEX($B$2:$B$2873,MATCH(ROWS($J$2:J1203),$J$2:$J$2873,0)),"")</f>
        <v/>
      </c>
    </row>
    <row r="1204" spans="1:11">
      <c r="A1204" s="60" t="s">
        <v>354</v>
      </c>
      <c r="B1204" s="60" t="s">
        <v>827</v>
      </c>
      <c r="C1204" s="59">
        <v>14.46</v>
      </c>
      <c r="D1204" s="60" t="s">
        <v>39</v>
      </c>
      <c r="E1204" s="60" t="s">
        <v>41</v>
      </c>
      <c r="F1204" s="60" t="s">
        <v>40</v>
      </c>
      <c r="G1204" s="60" t="s">
        <v>41</v>
      </c>
      <c r="H1204" s="60" t="s">
        <v>40</v>
      </c>
      <c r="I1204">
        <f>--ISNUMBER(IFERROR(SEARCH(Anketa!$E$3,'SDF biotopi'!$A1204,1),""))</f>
        <v>0</v>
      </c>
      <c r="J1204" t="str">
        <f>IF(I1204=1,COUNTIF($I$2:I1204,1),"")</f>
        <v/>
      </c>
      <c r="K1204" t="str">
        <f>IFERROR(INDEX($B$2:$B$2873,MATCH(ROWS($J$2:J1204),$J$2:$J$2873,0)),"")</f>
        <v/>
      </c>
    </row>
    <row r="1205" spans="1:11">
      <c r="A1205" s="60" t="s">
        <v>354</v>
      </c>
      <c r="B1205" s="60" t="s">
        <v>813</v>
      </c>
      <c r="C1205" s="59">
        <v>0</v>
      </c>
      <c r="D1205" s="60" t="s">
        <v>39</v>
      </c>
      <c r="E1205" s="60" t="s">
        <v>818</v>
      </c>
      <c r="F1205" s="60" t="s">
        <v>40</v>
      </c>
      <c r="G1205" s="60" t="s">
        <v>818</v>
      </c>
      <c r="H1205" s="60" t="s">
        <v>818</v>
      </c>
      <c r="I1205">
        <f>--ISNUMBER(IFERROR(SEARCH(Anketa!$E$3,'SDF biotopi'!$A1205,1),""))</f>
        <v>0</v>
      </c>
      <c r="J1205" t="str">
        <f>IF(I1205=1,COUNTIF($I$2:I1205,1),"")</f>
        <v/>
      </c>
      <c r="K1205" t="str">
        <f>IFERROR(INDEX($B$2:$B$2873,MATCH(ROWS($J$2:J1205),$J$2:$J$2873,0)),"")</f>
        <v/>
      </c>
    </row>
    <row r="1206" spans="1:11">
      <c r="A1206" s="60" t="s">
        <v>354</v>
      </c>
      <c r="B1206" s="60" t="s">
        <v>811</v>
      </c>
      <c r="C1206" s="59">
        <v>28.34</v>
      </c>
      <c r="D1206" s="60" t="s">
        <v>39</v>
      </c>
      <c r="E1206" s="60" t="s">
        <v>41</v>
      </c>
      <c r="F1206" s="60" t="s">
        <v>40</v>
      </c>
      <c r="G1206" s="60" t="s">
        <v>210</v>
      </c>
      <c r="H1206" s="60" t="s">
        <v>41</v>
      </c>
      <c r="I1206">
        <f>--ISNUMBER(IFERROR(SEARCH(Anketa!$E$3,'SDF biotopi'!$A1206,1),""))</f>
        <v>0</v>
      </c>
      <c r="J1206" t="str">
        <f>IF(I1206=1,COUNTIF($I$2:I1206,1),"")</f>
        <v/>
      </c>
      <c r="K1206" t="str">
        <f>IFERROR(INDEX($B$2:$B$2873,MATCH(ROWS($J$2:J1206),$J$2:$J$2873,0)),"")</f>
        <v/>
      </c>
    </row>
    <row r="1207" spans="1:11">
      <c r="A1207" s="60" t="s">
        <v>354</v>
      </c>
      <c r="B1207" s="60" t="s">
        <v>853</v>
      </c>
      <c r="C1207" s="59">
        <v>42.38</v>
      </c>
      <c r="D1207" s="60" t="s">
        <v>39</v>
      </c>
      <c r="E1207" s="60" t="s">
        <v>41</v>
      </c>
      <c r="F1207" s="60" t="s">
        <v>40</v>
      </c>
      <c r="G1207" s="60" t="s">
        <v>41</v>
      </c>
      <c r="H1207" s="60" t="s">
        <v>41</v>
      </c>
      <c r="I1207">
        <f>--ISNUMBER(IFERROR(SEARCH(Anketa!$E$3,'SDF biotopi'!$A1207,1),""))</f>
        <v>0</v>
      </c>
      <c r="J1207" t="str">
        <f>IF(I1207=1,COUNTIF($I$2:I1207,1),"")</f>
        <v/>
      </c>
      <c r="K1207" t="str">
        <f>IFERROR(INDEX($B$2:$B$2873,MATCH(ROWS($J$2:J1207),$J$2:$J$2873,0)),"")</f>
        <v/>
      </c>
    </row>
    <row r="1208" spans="1:11">
      <c r="A1208" s="60" t="s">
        <v>354</v>
      </c>
      <c r="B1208" s="60" t="s">
        <v>816</v>
      </c>
      <c r="C1208" s="59">
        <v>15.28</v>
      </c>
      <c r="D1208" s="60" t="s">
        <v>39</v>
      </c>
      <c r="E1208" s="60" t="s">
        <v>41</v>
      </c>
      <c r="F1208" s="60" t="s">
        <v>40</v>
      </c>
      <c r="G1208" s="60" t="s">
        <v>41</v>
      </c>
      <c r="H1208" s="60" t="s">
        <v>41</v>
      </c>
      <c r="I1208">
        <f>--ISNUMBER(IFERROR(SEARCH(Anketa!$E$3,'SDF biotopi'!$A1208,1),""))</f>
        <v>0</v>
      </c>
      <c r="J1208" t="str">
        <f>IF(I1208=1,COUNTIF($I$2:I1208,1),"")</f>
        <v/>
      </c>
      <c r="K1208" t="str">
        <f>IFERROR(INDEX($B$2:$B$2873,MATCH(ROWS($J$2:J1208),$J$2:$J$2873,0)),"")</f>
        <v/>
      </c>
    </row>
    <row r="1209" spans="1:11">
      <c r="A1209" s="60" t="s">
        <v>354</v>
      </c>
      <c r="B1209" s="60" t="s">
        <v>851</v>
      </c>
      <c r="C1209" s="59">
        <v>0.96</v>
      </c>
      <c r="D1209" s="60" t="s">
        <v>39</v>
      </c>
      <c r="E1209" s="60" t="s">
        <v>41</v>
      </c>
      <c r="F1209" s="60" t="s">
        <v>40</v>
      </c>
      <c r="G1209" s="60" t="s">
        <v>41</v>
      </c>
      <c r="H1209" s="60" t="s">
        <v>40</v>
      </c>
      <c r="I1209">
        <f>--ISNUMBER(IFERROR(SEARCH(Anketa!$E$3,'SDF biotopi'!$A1209,1),""))</f>
        <v>0</v>
      </c>
      <c r="J1209" t="str">
        <f>IF(I1209=1,COUNTIF($I$2:I1209,1),"")</f>
        <v/>
      </c>
      <c r="K1209" t="str">
        <f>IFERROR(INDEX($B$2:$B$2873,MATCH(ROWS($J$2:J1209),$J$2:$J$2873,0)),"")</f>
        <v/>
      </c>
    </row>
    <row r="1210" spans="1:11">
      <c r="A1210" s="60" t="s">
        <v>354</v>
      </c>
      <c r="B1210" s="60" t="s">
        <v>845</v>
      </c>
      <c r="C1210" s="59">
        <v>0</v>
      </c>
      <c r="D1210" s="60" t="s">
        <v>39</v>
      </c>
      <c r="E1210" s="60" t="s">
        <v>40</v>
      </c>
      <c r="F1210" s="60" t="s">
        <v>40</v>
      </c>
      <c r="G1210" s="60" t="s">
        <v>210</v>
      </c>
      <c r="H1210" s="60" t="s">
        <v>41</v>
      </c>
      <c r="I1210">
        <f>--ISNUMBER(IFERROR(SEARCH(Anketa!$E$3,'SDF biotopi'!$A1210,1),""))</f>
        <v>0</v>
      </c>
      <c r="J1210" t="str">
        <f>IF(I1210=1,COUNTIF($I$2:I1210,1),"")</f>
        <v/>
      </c>
      <c r="K1210" t="str">
        <f>IFERROR(INDEX($B$2:$B$2873,MATCH(ROWS($J$2:J1210),$J$2:$J$2873,0)),"")</f>
        <v/>
      </c>
    </row>
    <row r="1211" spans="1:11">
      <c r="A1211" s="60" t="s">
        <v>354</v>
      </c>
      <c r="B1211" s="60" t="s">
        <v>849</v>
      </c>
      <c r="C1211" s="59">
        <v>0.54</v>
      </c>
      <c r="D1211" s="60" t="s">
        <v>39</v>
      </c>
      <c r="E1211" s="60" t="s">
        <v>40</v>
      </c>
      <c r="F1211" s="60" t="s">
        <v>41</v>
      </c>
      <c r="G1211" s="60" t="s">
        <v>210</v>
      </c>
      <c r="H1211" s="60" t="s">
        <v>41</v>
      </c>
      <c r="I1211">
        <f>--ISNUMBER(IFERROR(SEARCH(Anketa!$E$3,'SDF biotopi'!$A1211,1),""))</f>
        <v>0</v>
      </c>
      <c r="J1211" t="str">
        <f>IF(I1211=1,COUNTIF($I$2:I1211,1),"")</f>
        <v/>
      </c>
      <c r="K1211" t="str">
        <f>IFERROR(INDEX($B$2:$B$2873,MATCH(ROWS($J$2:J1211),$J$2:$J$2873,0)),"")</f>
        <v/>
      </c>
    </row>
    <row r="1212" spans="1:11">
      <c r="A1212" s="60" t="s">
        <v>356</v>
      </c>
      <c r="B1212" s="60" t="s">
        <v>827</v>
      </c>
      <c r="C1212" s="59">
        <v>5.46</v>
      </c>
      <c r="D1212" s="60" t="s">
        <v>39</v>
      </c>
      <c r="E1212" s="60" t="s">
        <v>818</v>
      </c>
      <c r="F1212" s="60" t="s">
        <v>40</v>
      </c>
      <c r="G1212" s="60" t="s">
        <v>818</v>
      </c>
      <c r="H1212" s="60" t="s">
        <v>818</v>
      </c>
      <c r="I1212">
        <f>--ISNUMBER(IFERROR(SEARCH(Anketa!$E$3,'SDF biotopi'!$A1212,1),""))</f>
        <v>0</v>
      </c>
      <c r="J1212" t="str">
        <f>IF(I1212=1,COUNTIF($I$2:I1212,1),"")</f>
        <v/>
      </c>
      <c r="K1212" t="str">
        <f>IFERROR(INDEX($B$2:$B$2873,MATCH(ROWS($J$2:J1212),$J$2:$J$2873,0)),"")</f>
        <v/>
      </c>
    </row>
    <row r="1213" spans="1:11">
      <c r="A1213" s="60" t="s">
        <v>356</v>
      </c>
      <c r="B1213" s="60" t="s">
        <v>812</v>
      </c>
      <c r="C1213" s="59">
        <v>1.54</v>
      </c>
      <c r="D1213" s="60" t="s">
        <v>39</v>
      </c>
      <c r="E1213" s="60" t="s">
        <v>818</v>
      </c>
      <c r="F1213" s="60" t="s">
        <v>40</v>
      </c>
      <c r="G1213" s="60" t="s">
        <v>818</v>
      </c>
      <c r="H1213" s="60" t="s">
        <v>818</v>
      </c>
      <c r="I1213">
        <f>--ISNUMBER(IFERROR(SEARCH(Anketa!$E$3,'SDF biotopi'!$A1213,1),""))</f>
        <v>0</v>
      </c>
      <c r="J1213" t="str">
        <f>IF(I1213=1,COUNTIF($I$2:I1213,1),"")</f>
        <v/>
      </c>
      <c r="K1213" t="str">
        <f>IFERROR(INDEX($B$2:$B$2873,MATCH(ROWS($J$2:J1213),$J$2:$J$2873,0)),"")</f>
        <v/>
      </c>
    </row>
    <row r="1214" spans="1:11">
      <c r="A1214" s="60" t="s">
        <v>356</v>
      </c>
      <c r="B1214" s="60" t="s">
        <v>809</v>
      </c>
      <c r="C1214" s="59">
        <v>10.44</v>
      </c>
      <c r="D1214" s="60" t="s">
        <v>39</v>
      </c>
      <c r="E1214" s="60" t="s">
        <v>210</v>
      </c>
      <c r="F1214" s="60" t="s">
        <v>40</v>
      </c>
      <c r="G1214" s="60" t="s">
        <v>210</v>
      </c>
      <c r="H1214" s="60" t="s">
        <v>210</v>
      </c>
      <c r="I1214">
        <f>--ISNUMBER(IFERROR(SEARCH(Anketa!$E$3,'SDF biotopi'!$A1214,1),""))</f>
        <v>0</v>
      </c>
      <c r="J1214" t="str">
        <f>IF(I1214=1,COUNTIF($I$2:I1214,1),"")</f>
        <v/>
      </c>
      <c r="K1214" t="str">
        <f>IFERROR(INDEX($B$2:$B$2873,MATCH(ROWS($J$2:J1214),$J$2:$J$2873,0)),"")</f>
        <v/>
      </c>
    </row>
    <row r="1215" spans="1:11">
      <c r="A1215" s="60" t="s">
        <v>356</v>
      </c>
      <c r="B1215" s="60" t="s">
        <v>816</v>
      </c>
      <c r="C1215" s="59">
        <v>2.83</v>
      </c>
      <c r="D1215" s="60" t="s">
        <v>39</v>
      </c>
      <c r="E1215" s="60" t="s">
        <v>818</v>
      </c>
      <c r="F1215" s="60" t="s">
        <v>40</v>
      </c>
      <c r="G1215" s="60" t="s">
        <v>818</v>
      </c>
      <c r="H1215" s="60" t="s">
        <v>818</v>
      </c>
      <c r="I1215">
        <f>--ISNUMBER(IFERROR(SEARCH(Anketa!$E$3,'SDF biotopi'!$A1215,1),""))</f>
        <v>0</v>
      </c>
      <c r="J1215" t="str">
        <f>IF(I1215=1,COUNTIF($I$2:I1215,1),"")</f>
        <v/>
      </c>
      <c r="K1215" t="str">
        <f>IFERROR(INDEX($B$2:$B$2873,MATCH(ROWS($J$2:J1215),$J$2:$J$2873,0)),"")</f>
        <v/>
      </c>
    </row>
    <row r="1216" spans="1:11">
      <c r="A1216" s="60" t="s">
        <v>356</v>
      </c>
      <c r="B1216" s="60" t="s">
        <v>823</v>
      </c>
      <c r="C1216" s="59">
        <v>112.39</v>
      </c>
      <c r="D1216" s="60" t="s">
        <v>39</v>
      </c>
      <c r="E1216" s="60" t="s">
        <v>210</v>
      </c>
      <c r="F1216" s="60" t="s">
        <v>40</v>
      </c>
      <c r="G1216" s="60" t="s">
        <v>210</v>
      </c>
      <c r="H1216" s="60" t="s">
        <v>210</v>
      </c>
      <c r="I1216">
        <f>--ISNUMBER(IFERROR(SEARCH(Anketa!$E$3,'SDF biotopi'!$A1216,1),""))</f>
        <v>0</v>
      </c>
      <c r="J1216" t="str">
        <f>IF(I1216=1,COUNTIF($I$2:I1216,1),"")</f>
        <v/>
      </c>
      <c r="K1216" t="str">
        <f>IFERROR(INDEX($B$2:$B$2873,MATCH(ROWS($J$2:J1216),$J$2:$J$2873,0)),"")</f>
        <v/>
      </c>
    </row>
    <row r="1217" spans="1:11">
      <c r="A1217" s="60" t="s">
        <v>356</v>
      </c>
      <c r="B1217" s="60" t="s">
        <v>808</v>
      </c>
      <c r="C1217" s="59">
        <v>0.79</v>
      </c>
      <c r="D1217" s="60" t="s">
        <v>39</v>
      </c>
      <c r="E1217" s="60" t="s">
        <v>818</v>
      </c>
      <c r="F1217" s="60" t="s">
        <v>40</v>
      </c>
      <c r="G1217" s="60" t="s">
        <v>818</v>
      </c>
      <c r="H1217" s="60" t="s">
        <v>818</v>
      </c>
      <c r="I1217">
        <f>--ISNUMBER(IFERROR(SEARCH(Anketa!$E$3,'SDF biotopi'!$A1217,1),""))</f>
        <v>0</v>
      </c>
      <c r="J1217" t="str">
        <f>IF(I1217=1,COUNTIF($I$2:I1217,1),"")</f>
        <v/>
      </c>
      <c r="K1217" t="str">
        <f>IFERROR(INDEX($B$2:$B$2873,MATCH(ROWS($J$2:J1217),$J$2:$J$2873,0)),"")</f>
        <v/>
      </c>
    </row>
    <row r="1218" spans="1:11">
      <c r="A1218" s="60" t="s">
        <v>356</v>
      </c>
      <c r="B1218" s="60" t="s">
        <v>811</v>
      </c>
      <c r="C1218" s="59">
        <v>29.22</v>
      </c>
      <c r="D1218" s="60" t="s">
        <v>39</v>
      </c>
      <c r="E1218" s="60" t="s">
        <v>818</v>
      </c>
      <c r="F1218" s="60" t="s">
        <v>40</v>
      </c>
      <c r="G1218" s="60" t="s">
        <v>818</v>
      </c>
      <c r="H1218" s="60" t="s">
        <v>818</v>
      </c>
      <c r="I1218">
        <f>--ISNUMBER(IFERROR(SEARCH(Anketa!$E$3,'SDF biotopi'!$A1218,1),""))</f>
        <v>0</v>
      </c>
      <c r="J1218" t="str">
        <f>IF(I1218=1,COUNTIF($I$2:I1218,1),"")</f>
        <v/>
      </c>
      <c r="K1218" t="str">
        <f>IFERROR(INDEX($B$2:$B$2873,MATCH(ROWS($J$2:J1218),$J$2:$J$2873,0)),"")</f>
        <v/>
      </c>
    </row>
    <row r="1219" spans="1:11">
      <c r="A1219" s="60" t="s">
        <v>358</v>
      </c>
      <c r="B1219" s="60" t="s">
        <v>848</v>
      </c>
      <c r="C1219" s="59">
        <v>3.62</v>
      </c>
      <c r="D1219" s="60" t="s">
        <v>39</v>
      </c>
      <c r="E1219" s="60" t="s">
        <v>210</v>
      </c>
      <c r="F1219" s="60" t="s">
        <v>41</v>
      </c>
      <c r="G1219" s="60" t="s">
        <v>210</v>
      </c>
      <c r="H1219" s="60" t="s">
        <v>210</v>
      </c>
      <c r="I1219">
        <f>--ISNUMBER(IFERROR(SEARCH(Anketa!$E$3,'SDF biotopi'!$A1219,1),""))</f>
        <v>0</v>
      </c>
      <c r="J1219" t="str">
        <f>IF(I1219=1,COUNTIF($I$2:I1219,1),"")</f>
        <v/>
      </c>
      <c r="K1219" t="str">
        <f>IFERROR(INDEX($B$2:$B$2873,MATCH(ROWS($J$2:J1219),$J$2:$J$2873,0)),"")</f>
        <v/>
      </c>
    </row>
    <row r="1220" spans="1:11">
      <c r="A1220" s="60" t="s">
        <v>358</v>
      </c>
      <c r="B1220" s="60" t="s">
        <v>815</v>
      </c>
      <c r="C1220" s="59">
        <v>1.22</v>
      </c>
      <c r="D1220" s="60" t="s">
        <v>39</v>
      </c>
      <c r="E1220" s="60" t="s">
        <v>40</v>
      </c>
      <c r="F1220" s="60" t="s">
        <v>40</v>
      </c>
      <c r="G1220" s="60" t="s">
        <v>41</v>
      </c>
      <c r="H1220" s="60" t="s">
        <v>40</v>
      </c>
      <c r="I1220">
        <f>--ISNUMBER(IFERROR(SEARCH(Anketa!$E$3,'SDF biotopi'!$A1220,1),""))</f>
        <v>0</v>
      </c>
      <c r="J1220" t="str">
        <f>IF(I1220=1,COUNTIF($I$2:I1220,1),"")</f>
        <v/>
      </c>
      <c r="K1220" t="str">
        <f>IFERROR(INDEX($B$2:$B$2873,MATCH(ROWS($J$2:J1220),$J$2:$J$2873,0)),"")</f>
        <v/>
      </c>
    </row>
    <row r="1221" spans="1:11">
      <c r="A1221" s="60" t="s">
        <v>358</v>
      </c>
      <c r="B1221" s="60" t="s">
        <v>858</v>
      </c>
      <c r="C1221" s="59">
        <v>50.61</v>
      </c>
      <c r="D1221" s="60" t="s">
        <v>39</v>
      </c>
      <c r="E1221" s="60" t="s">
        <v>40</v>
      </c>
      <c r="F1221" s="60" t="s">
        <v>210</v>
      </c>
      <c r="G1221" s="60" t="s">
        <v>41</v>
      </c>
      <c r="H1221" s="60" t="s">
        <v>210</v>
      </c>
      <c r="I1221">
        <f>--ISNUMBER(IFERROR(SEARCH(Anketa!$E$3,'SDF biotopi'!$A1221,1),""))</f>
        <v>0</v>
      </c>
      <c r="J1221" t="str">
        <f>IF(I1221=1,COUNTIF($I$2:I1221,1),"")</f>
        <v/>
      </c>
      <c r="K1221" t="str">
        <f>IFERROR(INDEX($B$2:$B$2873,MATCH(ROWS($J$2:J1221),$J$2:$J$2873,0)),"")</f>
        <v/>
      </c>
    </row>
    <row r="1222" spans="1:11">
      <c r="A1222" s="60" t="s">
        <v>358</v>
      </c>
      <c r="B1222" s="60" t="s">
        <v>845</v>
      </c>
      <c r="C1222" s="59">
        <v>8.17</v>
      </c>
      <c r="D1222" s="60" t="s">
        <v>39</v>
      </c>
      <c r="E1222" s="60" t="s">
        <v>40</v>
      </c>
      <c r="F1222" s="60" t="s">
        <v>41</v>
      </c>
      <c r="G1222" s="60" t="s">
        <v>210</v>
      </c>
      <c r="H1222" s="60" t="s">
        <v>41</v>
      </c>
      <c r="I1222">
        <f>--ISNUMBER(IFERROR(SEARCH(Anketa!$E$3,'SDF biotopi'!$A1222,1),""))</f>
        <v>0</v>
      </c>
      <c r="J1222" t="str">
        <f>IF(I1222=1,COUNTIF($I$2:I1222,1),"")</f>
        <v/>
      </c>
      <c r="K1222" t="str">
        <f>IFERROR(INDEX($B$2:$B$2873,MATCH(ROWS($J$2:J1222),$J$2:$J$2873,0)),"")</f>
        <v/>
      </c>
    </row>
    <row r="1223" spans="1:11">
      <c r="A1223" s="60" t="s">
        <v>358</v>
      </c>
      <c r="B1223" s="60" t="s">
        <v>854</v>
      </c>
      <c r="C1223" s="59">
        <v>7.3</v>
      </c>
      <c r="D1223" s="60" t="s">
        <v>39</v>
      </c>
      <c r="E1223" s="60" t="s">
        <v>41</v>
      </c>
      <c r="F1223" s="60" t="s">
        <v>41</v>
      </c>
      <c r="G1223" s="60" t="s">
        <v>210</v>
      </c>
      <c r="H1223" s="60" t="s">
        <v>41</v>
      </c>
      <c r="I1223">
        <f>--ISNUMBER(IFERROR(SEARCH(Anketa!$E$3,'SDF biotopi'!$A1223,1),""))</f>
        <v>0</v>
      </c>
      <c r="J1223" t="str">
        <f>IF(I1223=1,COUNTIF($I$2:I1223,1),"")</f>
        <v/>
      </c>
      <c r="K1223" t="str">
        <f>IFERROR(INDEX($B$2:$B$2873,MATCH(ROWS($J$2:J1223),$J$2:$J$2873,0)),"")</f>
        <v/>
      </c>
    </row>
    <row r="1224" spans="1:11">
      <c r="A1224" s="60" t="s">
        <v>358</v>
      </c>
      <c r="B1224" s="60" t="s">
        <v>807</v>
      </c>
      <c r="C1224" s="59">
        <v>3.45</v>
      </c>
      <c r="D1224" s="60" t="s">
        <v>39</v>
      </c>
      <c r="E1224" s="60" t="s">
        <v>41</v>
      </c>
      <c r="F1224" s="60" t="s">
        <v>40</v>
      </c>
      <c r="G1224" s="60" t="s">
        <v>210</v>
      </c>
      <c r="H1224" s="60" t="s">
        <v>40</v>
      </c>
      <c r="I1224">
        <f>--ISNUMBER(IFERROR(SEARCH(Anketa!$E$3,'SDF biotopi'!$A1224,1),""))</f>
        <v>0</v>
      </c>
      <c r="J1224" t="str">
        <f>IF(I1224=1,COUNTIF($I$2:I1224,1),"")</f>
        <v/>
      </c>
      <c r="K1224" t="str">
        <f>IFERROR(INDEX($B$2:$B$2873,MATCH(ROWS($J$2:J1224),$J$2:$J$2873,0)),"")</f>
        <v/>
      </c>
    </row>
    <row r="1225" spans="1:11">
      <c r="A1225" s="60" t="s">
        <v>358</v>
      </c>
      <c r="B1225" s="60" t="s">
        <v>852</v>
      </c>
      <c r="C1225" s="59">
        <v>0.9</v>
      </c>
      <c r="D1225" s="60" t="s">
        <v>39</v>
      </c>
      <c r="E1225" s="60" t="s">
        <v>41</v>
      </c>
      <c r="F1225" s="60" t="s">
        <v>40</v>
      </c>
      <c r="G1225" s="60" t="s">
        <v>41</v>
      </c>
      <c r="H1225" s="60" t="s">
        <v>210</v>
      </c>
      <c r="I1225">
        <f>--ISNUMBER(IFERROR(SEARCH(Anketa!$E$3,'SDF biotopi'!$A1225,1),""))</f>
        <v>0</v>
      </c>
      <c r="J1225" t="str">
        <f>IF(I1225=1,COUNTIF($I$2:I1225,1),"")</f>
        <v/>
      </c>
      <c r="K1225" t="str">
        <f>IFERROR(INDEX($B$2:$B$2873,MATCH(ROWS($J$2:J1225),$J$2:$J$2873,0)),"")</f>
        <v/>
      </c>
    </row>
    <row r="1226" spans="1:11">
      <c r="A1226" s="60" t="s">
        <v>358</v>
      </c>
      <c r="B1226" s="60" t="s">
        <v>827</v>
      </c>
      <c r="C1226" s="59">
        <v>0.94</v>
      </c>
      <c r="D1226" s="60" t="s">
        <v>39</v>
      </c>
      <c r="E1226" s="60" t="s">
        <v>818</v>
      </c>
      <c r="F1226" s="60" t="s">
        <v>40</v>
      </c>
      <c r="G1226" s="60" t="s">
        <v>818</v>
      </c>
      <c r="H1226" s="60" t="s">
        <v>818</v>
      </c>
      <c r="I1226">
        <f>--ISNUMBER(IFERROR(SEARCH(Anketa!$E$3,'SDF biotopi'!$A1226,1),""))</f>
        <v>0</v>
      </c>
      <c r="J1226" t="str">
        <f>IF(I1226=1,COUNTIF($I$2:I1226,1),"")</f>
        <v/>
      </c>
      <c r="K1226" t="str">
        <f>IFERROR(INDEX($B$2:$B$2873,MATCH(ROWS($J$2:J1226),$J$2:$J$2873,0)),"")</f>
        <v/>
      </c>
    </row>
    <row r="1227" spans="1:11">
      <c r="A1227" s="60" t="s">
        <v>358</v>
      </c>
      <c r="B1227" s="60" t="s">
        <v>853</v>
      </c>
      <c r="C1227" s="59">
        <v>41.87</v>
      </c>
      <c r="D1227" s="60" t="s">
        <v>39</v>
      </c>
      <c r="E1227" s="60" t="s">
        <v>210</v>
      </c>
      <c r="F1227" s="60" t="s">
        <v>40</v>
      </c>
      <c r="G1227" s="60" t="s">
        <v>210</v>
      </c>
      <c r="H1227" s="60" t="s">
        <v>210</v>
      </c>
      <c r="I1227">
        <f>--ISNUMBER(IFERROR(SEARCH(Anketa!$E$3,'SDF biotopi'!$A1227,1),""))</f>
        <v>0</v>
      </c>
      <c r="J1227" t="str">
        <f>IF(I1227=1,COUNTIF($I$2:I1227,1),"")</f>
        <v/>
      </c>
      <c r="K1227" t="str">
        <f>IFERROR(INDEX($B$2:$B$2873,MATCH(ROWS($J$2:J1227),$J$2:$J$2873,0)),"")</f>
        <v/>
      </c>
    </row>
    <row r="1228" spans="1:11">
      <c r="A1228" s="60" t="s">
        <v>358</v>
      </c>
      <c r="B1228" s="60" t="s">
        <v>849</v>
      </c>
      <c r="C1228" s="59">
        <v>1.26</v>
      </c>
      <c r="D1228" s="60" t="s">
        <v>39</v>
      </c>
      <c r="E1228" s="60" t="s">
        <v>40</v>
      </c>
      <c r="F1228" s="60" t="s">
        <v>41</v>
      </c>
      <c r="G1228" s="60" t="s">
        <v>210</v>
      </c>
      <c r="H1228" s="60" t="s">
        <v>210</v>
      </c>
      <c r="I1228">
        <f>--ISNUMBER(IFERROR(SEARCH(Anketa!$E$3,'SDF biotopi'!$A1228,1),""))</f>
        <v>0</v>
      </c>
      <c r="J1228" t="str">
        <f>IF(I1228=1,COUNTIF($I$2:I1228,1),"")</f>
        <v/>
      </c>
      <c r="K1228" t="str">
        <f>IFERROR(INDEX($B$2:$B$2873,MATCH(ROWS($J$2:J1228),$J$2:$J$2873,0)),"")</f>
        <v/>
      </c>
    </row>
    <row r="1229" spans="1:11">
      <c r="A1229" s="60" t="s">
        <v>358</v>
      </c>
      <c r="B1229" s="60" t="s">
        <v>831</v>
      </c>
      <c r="C1229" s="59">
        <v>1.63</v>
      </c>
      <c r="D1229" s="60" t="s">
        <v>39</v>
      </c>
      <c r="E1229" s="60" t="s">
        <v>210</v>
      </c>
      <c r="F1229" s="60" t="s">
        <v>40</v>
      </c>
      <c r="G1229" s="60" t="s">
        <v>41</v>
      </c>
      <c r="H1229" s="60" t="s">
        <v>210</v>
      </c>
      <c r="I1229">
        <f>--ISNUMBER(IFERROR(SEARCH(Anketa!$E$3,'SDF biotopi'!$A1229,1),""))</f>
        <v>0</v>
      </c>
      <c r="J1229" t="str">
        <f>IF(I1229=1,COUNTIF($I$2:I1229,1),"")</f>
        <v/>
      </c>
      <c r="K1229" t="str">
        <f>IFERROR(INDEX($B$2:$B$2873,MATCH(ROWS($J$2:J1229),$J$2:$J$2873,0)),"")</f>
        <v/>
      </c>
    </row>
    <row r="1230" spans="1:11">
      <c r="A1230" s="60" t="s">
        <v>358</v>
      </c>
      <c r="B1230" s="60" t="s">
        <v>817</v>
      </c>
      <c r="C1230" s="59">
        <v>0.89</v>
      </c>
      <c r="D1230" s="60" t="s">
        <v>39</v>
      </c>
      <c r="E1230" s="60" t="s">
        <v>40</v>
      </c>
      <c r="F1230" s="60" t="s">
        <v>40</v>
      </c>
      <c r="G1230" s="60" t="s">
        <v>41</v>
      </c>
      <c r="H1230" s="60" t="s">
        <v>40</v>
      </c>
      <c r="I1230">
        <f>--ISNUMBER(IFERROR(SEARCH(Anketa!$E$3,'SDF biotopi'!$A1230,1),""))</f>
        <v>0</v>
      </c>
      <c r="J1230" t="str">
        <f>IF(I1230=1,COUNTIF($I$2:I1230,1),"")</f>
        <v/>
      </c>
      <c r="K1230" t="str">
        <f>IFERROR(INDEX($B$2:$B$2873,MATCH(ROWS($J$2:J1230),$J$2:$J$2873,0)),"")</f>
        <v/>
      </c>
    </row>
    <row r="1231" spans="1:11">
      <c r="A1231" s="60" t="s">
        <v>358</v>
      </c>
      <c r="B1231" s="60" t="s">
        <v>851</v>
      </c>
      <c r="C1231" s="59">
        <v>14.14</v>
      </c>
      <c r="D1231" s="60" t="s">
        <v>39</v>
      </c>
      <c r="E1231" s="60" t="s">
        <v>40</v>
      </c>
      <c r="F1231" s="60" t="s">
        <v>41</v>
      </c>
      <c r="G1231" s="60" t="s">
        <v>41</v>
      </c>
      <c r="H1231" s="60" t="s">
        <v>41</v>
      </c>
      <c r="I1231">
        <f>--ISNUMBER(IFERROR(SEARCH(Anketa!$E$3,'SDF biotopi'!$A1231,1),""))</f>
        <v>0</v>
      </c>
      <c r="J1231" t="str">
        <f>IF(I1231=1,COUNTIF($I$2:I1231,1),"")</f>
        <v/>
      </c>
      <c r="K1231" t="str">
        <f>IFERROR(INDEX($B$2:$B$2873,MATCH(ROWS($J$2:J1231),$J$2:$J$2873,0)),"")</f>
        <v/>
      </c>
    </row>
    <row r="1232" spans="1:11">
      <c r="A1232" s="60" t="s">
        <v>358</v>
      </c>
      <c r="B1232" s="60" t="s">
        <v>840</v>
      </c>
      <c r="C1232" s="59">
        <v>3.55</v>
      </c>
      <c r="D1232" s="60" t="s">
        <v>39</v>
      </c>
      <c r="E1232" s="60" t="s">
        <v>818</v>
      </c>
      <c r="F1232" s="60" t="s">
        <v>40</v>
      </c>
      <c r="G1232" s="60" t="s">
        <v>818</v>
      </c>
      <c r="H1232" s="60" t="s">
        <v>818</v>
      </c>
      <c r="I1232">
        <f>--ISNUMBER(IFERROR(SEARCH(Anketa!$E$3,'SDF biotopi'!$A1232,1),""))</f>
        <v>0</v>
      </c>
      <c r="J1232" t="str">
        <f>IF(I1232=1,COUNTIF($I$2:I1232,1),"")</f>
        <v/>
      </c>
      <c r="K1232" t="str">
        <f>IFERROR(INDEX($B$2:$B$2873,MATCH(ROWS($J$2:J1232),$J$2:$J$2873,0)),"")</f>
        <v/>
      </c>
    </row>
    <row r="1233" spans="1:11">
      <c r="A1233" s="60" t="s">
        <v>358</v>
      </c>
      <c r="B1233" s="60" t="s">
        <v>821</v>
      </c>
      <c r="C1233" s="59">
        <v>0</v>
      </c>
      <c r="D1233" s="60" t="s">
        <v>67</v>
      </c>
      <c r="E1233" s="60" t="s">
        <v>50</v>
      </c>
      <c r="F1233" s="60" t="s">
        <v>824</v>
      </c>
      <c r="G1233" s="60" t="s">
        <v>824</v>
      </c>
      <c r="H1233" s="60" t="s">
        <v>824</v>
      </c>
      <c r="I1233">
        <f>--ISNUMBER(IFERROR(SEARCH(Anketa!$E$3,'SDF biotopi'!$A1233,1),""))</f>
        <v>0</v>
      </c>
      <c r="J1233" t="str">
        <f>IF(I1233=1,COUNTIF($I$2:I1233,1),"")</f>
        <v/>
      </c>
      <c r="K1233" t="str">
        <f>IFERROR(INDEX($B$2:$B$2873,MATCH(ROWS($J$2:J1233),$J$2:$J$2873,0)),"")</f>
        <v/>
      </c>
    </row>
    <row r="1234" spans="1:11">
      <c r="A1234" s="60" t="s">
        <v>358</v>
      </c>
      <c r="B1234" s="60" t="s">
        <v>855</v>
      </c>
      <c r="C1234" s="59">
        <v>13.03</v>
      </c>
      <c r="D1234" s="60" t="s">
        <v>39</v>
      </c>
      <c r="E1234" s="60" t="s">
        <v>41</v>
      </c>
      <c r="F1234" s="60" t="s">
        <v>210</v>
      </c>
      <c r="G1234" s="60" t="s">
        <v>41</v>
      </c>
      <c r="H1234" s="60" t="s">
        <v>210</v>
      </c>
      <c r="I1234">
        <f>--ISNUMBER(IFERROR(SEARCH(Anketa!$E$3,'SDF biotopi'!$A1234,1),""))</f>
        <v>0</v>
      </c>
      <c r="J1234" t="str">
        <f>IF(I1234=1,COUNTIF($I$2:I1234,1),"")</f>
        <v/>
      </c>
      <c r="K1234" t="str">
        <f>IFERROR(INDEX($B$2:$B$2873,MATCH(ROWS($J$2:J1234),$J$2:$J$2873,0)),"")</f>
        <v/>
      </c>
    </row>
    <row r="1235" spans="1:11">
      <c r="A1235" s="60" t="s">
        <v>358</v>
      </c>
      <c r="B1235" s="60" t="s">
        <v>835</v>
      </c>
      <c r="C1235" s="59">
        <v>6.41</v>
      </c>
      <c r="D1235" s="60" t="s">
        <v>39</v>
      </c>
      <c r="E1235" s="60" t="s">
        <v>818</v>
      </c>
      <c r="F1235" s="60" t="s">
        <v>40</v>
      </c>
      <c r="G1235" s="60" t="s">
        <v>818</v>
      </c>
      <c r="H1235" s="60" t="s">
        <v>818</v>
      </c>
      <c r="I1235">
        <f>--ISNUMBER(IFERROR(SEARCH(Anketa!$E$3,'SDF biotopi'!$A1235,1),""))</f>
        <v>0</v>
      </c>
      <c r="J1235" t="str">
        <f>IF(I1235=1,COUNTIF($I$2:I1235,1),"")</f>
        <v/>
      </c>
      <c r="K1235" t="str">
        <f>IFERROR(INDEX($B$2:$B$2873,MATCH(ROWS($J$2:J1235),$J$2:$J$2873,0)),"")</f>
        <v/>
      </c>
    </row>
    <row r="1236" spans="1:11">
      <c r="A1236" s="60" t="s">
        <v>358</v>
      </c>
      <c r="B1236" s="60" t="s">
        <v>841</v>
      </c>
      <c r="C1236" s="59">
        <v>0.62</v>
      </c>
      <c r="D1236" s="60" t="s">
        <v>39</v>
      </c>
      <c r="E1236" s="60" t="s">
        <v>818</v>
      </c>
      <c r="F1236" s="60" t="s">
        <v>40</v>
      </c>
      <c r="G1236" s="60" t="s">
        <v>818</v>
      </c>
      <c r="H1236" s="60" t="s">
        <v>818</v>
      </c>
      <c r="I1236">
        <f>--ISNUMBER(IFERROR(SEARCH(Anketa!$E$3,'SDF biotopi'!$A1236,1),""))</f>
        <v>0</v>
      </c>
      <c r="J1236" t="str">
        <f>IF(I1236=1,COUNTIF($I$2:I1236,1),"")</f>
        <v/>
      </c>
      <c r="K1236" t="str">
        <f>IFERROR(INDEX($B$2:$B$2873,MATCH(ROWS($J$2:J1236),$J$2:$J$2873,0)),"")</f>
        <v/>
      </c>
    </row>
    <row r="1237" spans="1:11">
      <c r="A1237" s="60" t="s">
        <v>360</v>
      </c>
      <c r="B1237" s="60" t="s">
        <v>802</v>
      </c>
      <c r="C1237" s="59">
        <v>4.34</v>
      </c>
      <c r="D1237" s="60" t="s">
        <v>39</v>
      </c>
      <c r="E1237" s="60" t="s">
        <v>818</v>
      </c>
      <c r="F1237" s="60" t="s">
        <v>40</v>
      </c>
      <c r="G1237" s="60" t="s">
        <v>818</v>
      </c>
      <c r="H1237" s="60" t="s">
        <v>818</v>
      </c>
      <c r="I1237">
        <f>--ISNUMBER(IFERROR(SEARCH(Anketa!$E$3,'SDF biotopi'!$A1237,1),""))</f>
        <v>0</v>
      </c>
      <c r="J1237" t="str">
        <f>IF(I1237=1,COUNTIF($I$2:I1237,1),"")</f>
        <v/>
      </c>
      <c r="K1237" t="str">
        <f>IFERROR(INDEX($B$2:$B$2873,MATCH(ROWS($J$2:J1237),$J$2:$J$2873,0)),"")</f>
        <v/>
      </c>
    </row>
    <row r="1238" spans="1:11">
      <c r="A1238" s="60" t="s">
        <v>360</v>
      </c>
      <c r="B1238" s="60" t="s">
        <v>811</v>
      </c>
      <c r="C1238" s="59">
        <v>0.28999999999999998</v>
      </c>
      <c r="D1238" s="60" t="s">
        <v>39</v>
      </c>
      <c r="E1238" s="60" t="s">
        <v>818</v>
      </c>
      <c r="F1238" s="60" t="s">
        <v>40</v>
      </c>
      <c r="G1238" s="60" t="s">
        <v>818</v>
      </c>
      <c r="H1238" s="60" t="s">
        <v>818</v>
      </c>
      <c r="I1238">
        <f>--ISNUMBER(IFERROR(SEARCH(Anketa!$E$3,'SDF biotopi'!$A1238,1),""))</f>
        <v>0</v>
      </c>
      <c r="J1238" t="str">
        <f>IF(I1238=1,COUNTIF($I$2:I1238,1),"")</f>
        <v/>
      </c>
      <c r="K1238" t="str">
        <f>IFERROR(INDEX($B$2:$B$2873,MATCH(ROWS($J$2:J1238),$J$2:$J$2873,0)),"")</f>
        <v/>
      </c>
    </row>
    <row r="1239" spans="1:11">
      <c r="A1239" s="60" t="s">
        <v>360</v>
      </c>
      <c r="B1239" s="60" t="s">
        <v>820</v>
      </c>
      <c r="C1239" s="59">
        <v>4.04</v>
      </c>
      <c r="D1239" s="60" t="s">
        <v>39</v>
      </c>
      <c r="E1239" s="60" t="s">
        <v>818</v>
      </c>
      <c r="F1239" s="60" t="s">
        <v>40</v>
      </c>
      <c r="G1239" s="60" t="s">
        <v>818</v>
      </c>
      <c r="H1239" s="60" t="s">
        <v>818</v>
      </c>
      <c r="I1239">
        <f>--ISNUMBER(IFERROR(SEARCH(Anketa!$E$3,'SDF biotopi'!$A1239,1),""))</f>
        <v>0</v>
      </c>
      <c r="J1239" t="str">
        <f>IF(I1239=1,COUNTIF($I$2:I1239,1),"")</f>
        <v/>
      </c>
      <c r="K1239" t="str">
        <f>IFERROR(INDEX($B$2:$B$2873,MATCH(ROWS($J$2:J1239),$J$2:$J$2873,0)),"")</f>
        <v/>
      </c>
    </row>
    <row r="1240" spans="1:11">
      <c r="A1240" s="60" t="s">
        <v>360</v>
      </c>
      <c r="B1240" s="60" t="s">
        <v>844</v>
      </c>
      <c r="C1240" s="59">
        <v>0.06</v>
      </c>
      <c r="D1240" s="60" t="s">
        <v>39</v>
      </c>
      <c r="E1240" s="60" t="s">
        <v>41</v>
      </c>
      <c r="F1240" s="60" t="s">
        <v>40</v>
      </c>
      <c r="G1240" s="60" t="s">
        <v>210</v>
      </c>
      <c r="H1240" s="60" t="s">
        <v>210</v>
      </c>
      <c r="I1240">
        <f>--ISNUMBER(IFERROR(SEARCH(Anketa!$E$3,'SDF biotopi'!$A1240,1),""))</f>
        <v>0</v>
      </c>
      <c r="J1240" t="str">
        <f>IF(I1240=1,COUNTIF($I$2:I1240,1),"")</f>
        <v/>
      </c>
      <c r="K1240" t="str">
        <f>IFERROR(INDEX($B$2:$B$2873,MATCH(ROWS($J$2:J1240),$J$2:$J$2873,0)),"")</f>
        <v/>
      </c>
    </row>
    <row r="1241" spans="1:11">
      <c r="A1241" s="60" t="s">
        <v>360</v>
      </c>
      <c r="B1241" s="60" t="s">
        <v>828</v>
      </c>
      <c r="C1241" s="59">
        <v>0</v>
      </c>
      <c r="D1241" s="60" t="s">
        <v>39</v>
      </c>
      <c r="E1241" s="60" t="s">
        <v>41</v>
      </c>
      <c r="F1241" s="60" t="s">
        <v>40</v>
      </c>
      <c r="G1241" s="60" t="s">
        <v>210</v>
      </c>
      <c r="H1241" s="60" t="s">
        <v>210</v>
      </c>
      <c r="I1241">
        <f>--ISNUMBER(IFERROR(SEARCH(Anketa!$E$3,'SDF biotopi'!$A1241,1),""))</f>
        <v>0</v>
      </c>
      <c r="J1241" t="str">
        <f>IF(I1241=1,COUNTIF($I$2:I1241,1),"")</f>
        <v/>
      </c>
      <c r="K1241" t="str">
        <f>IFERROR(INDEX($B$2:$B$2873,MATCH(ROWS($J$2:J1241),$J$2:$J$2873,0)),"")</f>
        <v/>
      </c>
    </row>
    <row r="1242" spans="1:11">
      <c r="A1242" s="60" t="s">
        <v>360</v>
      </c>
      <c r="B1242" s="60" t="s">
        <v>805</v>
      </c>
      <c r="C1242" s="59">
        <v>8.9700000000000006</v>
      </c>
      <c r="D1242" s="60" t="s">
        <v>39</v>
      </c>
      <c r="E1242" s="60" t="s">
        <v>210</v>
      </c>
      <c r="F1242" s="60" t="s">
        <v>40</v>
      </c>
      <c r="G1242" s="60" t="s">
        <v>210</v>
      </c>
      <c r="H1242" s="60" t="s">
        <v>210</v>
      </c>
      <c r="I1242">
        <f>--ISNUMBER(IFERROR(SEARCH(Anketa!$E$3,'SDF biotopi'!$A1242,1),""))</f>
        <v>0</v>
      </c>
      <c r="J1242" t="str">
        <f>IF(I1242=1,COUNTIF($I$2:I1242,1),"")</f>
        <v/>
      </c>
      <c r="K1242" t="str">
        <f>IFERROR(INDEX($B$2:$B$2873,MATCH(ROWS($J$2:J1242),$J$2:$J$2873,0)),"")</f>
        <v/>
      </c>
    </row>
    <row r="1243" spans="1:11">
      <c r="A1243" s="60" t="s">
        <v>360</v>
      </c>
      <c r="B1243" s="60" t="s">
        <v>804</v>
      </c>
      <c r="C1243" s="59">
        <v>1.81</v>
      </c>
      <c r="D1243" s="60" t="s">
        <v>39</v>
      </c>
      <c r="E1243" s="60" t="s">
        <v>41</v>
      </c>
      <c r="F1243" s="60" t="s">
        <v>40</v>
      </c>
      <c r="G1243" s="60" t="s">
        <v>41</v>
      </c>
      <c r="H1243" s="60" t="s">
        <v>41</v>
      </c>
      <c r="I1243">
        <f>--ISNUMBER(IFERROR(SEARCH(Anketa!$E$3,'SDF biotopi'!$A1243,1),""))</f>
        <v>0</v>
      </c>
      <c r="J1243" t="str">
        <f>IF(I1243=1,COUNTIF($I$2:I1243,1),"")</f>
        <v/>
      </c>
      <c r="K1243" t="str">
        <f>IFERROR(INDEX($B$2:$B$2873,MATCH(ROWS($J$2:J1243),$J$2:$J$2873,0)),"")</f>
        <v/>
      </c>
    </row>
    <row r="1244" spans="1:11">
      <c r="A1244" s="60" t="s">
        <v>360</v>
      </c>
      <c r="B1244" s="60" t="s">
        <v>810</v>
      </c>
      <c r="C1244" s="59">
        <v>0</v>
      </c>
      <c r="D1244" s="60" t="s">
        <v>39</v>
      </c>
      <c r="E1244" s="60" t="s">
        <v>40</v>
      </c>
      <c r="F1244" s="60" t="s">
        <v>40</v>
      </c>
      <c r="G1244" s="60" t="s">
        <v>210</v>
      </c>
      <c r="H1244" s="60" t="s">
        <v>40</v>
      </c>
      <c r="I1244">
        <f>--ISNUMBER(IFERROR(SEARCH(Anketa!$E$3,'SDF biotopi'!$A1244,1),""))</f>
        <v>0</v>
      </c>
      <c r="J1244" t="str">
        <f>IF(I1244=1,COUNTIF($I$2:I1244,1),"")</f>
        <v/>
      </c>
      <c r="K1244" t="str">
        <f>IFERROR(INDEX($B$2:$B$2873,MATCH(ROWS($J$2:J1244),$J$2:$J$2873,0)),"")</f>
        <v/>
      </c>
    </row>
    <row r="1245" spans="1:11">
      <c r="A1245" s="60" t="s">
        <v>360</v>
      </c>
      <c r="B1245" s="60" t="s">
        <v>808</v>
      </c>
      <c r="C1245" s="59">
        <v>75.709999999999994</v>
      </c>
      <c r="D1245" s="60" t="s">
        <v>39</v>
      </c>
      <c r="E1245" s="60" t="s">
        <v>210</v>
      </c>
      <c r="F1245" s="60" t="s">
        <v>40</v>
      </c>
      <c r="G1245" s="60" t="s">
        <v>210</v>
      </c>
      <c r="H1245" s="60" t="s">
        <v>210</v>
      </c>
      <c r="I1245">
        <f>--ISNUMBER(IFERROR(SEARCH(Anketa!$E$3,'SDF biotopi'!$A1245,1),""))</f>
        <v>0</v>
      </c>
      <c r="J1245" t="str">
        <f>IF(I1245=1,COUNTIF($I$2:I1245,1),"")</f>
        <v/>
      </c>
      <c r="K1245" t="str">
        <f>IFERROR(INDEX($B$2:$B$2873,MATCH(ROWS($J$2:J1245),$J$2:$J$2873,0)),"")</f>
        <v/>
      </c>
    </row>
    <row r="1246" spans="1:11">
      <c r="A1246" s="60" t="s">
        <v>360</v>
      </c>
      <c r="B1246" s="60" t="s">
        <v>814</v>
      </c>
      <c r="C1246" s="59">
        <v>322.08999999999997</v>
      </c>
      <c r="D1246" s="60" t="s">
        <v>39</v>
      </c>
      <c r="E1246" s="60" t="s">
        <v>41</v>
      </c>
      <c r="F1246" s="60" t="s">
        <v>40</v>
      </c>
      <c r="G1246" s="60" t="s">
        <v>41</v>
      </c>
      <c r="H1246" s="60" t="s">
        <v>41</v>
      </c>
      <c r="I1246">
        <f>--ISNUMBER(IFERROR(SEARCH(Anketa!$E$3,'SDF biotopi'!$A1246,1),""))</f>
        <v>0</v>
      </c>
      <c r="J1246" t="str">
        <f>IF(I1246=1,COUNTIF($I$2:I1246,1),"")</f>
        <v/>
      </c>
      <c r="K1246" t="str">
        <f>IFERROR(INDEX($B$2:$B$2873,MATCH(ROWS($J$2:J1246),$J$2:$J$2873,0)),"")</f>
        <v/>
      </c>
    </row>
    <row r="1247" spans="1:11">
      <c r="A1247" s="60" t="s">
        <v>362</v>
      </c>
      <c r="B1247" s="60" t="s">
        <v>807</v>
      </c>
      <c r="C1247" s="59">
        <v>9.85</v>
      </c>
      <c r="D1247" s="60" t="s">
        <v>39</v>
      </c>
      <c r="E1247" s="60" t="s">
        <v>40</v>
      </c>
      <c r="F1247" s="60" t="s">
        <v>40</v>
      </c>
      <c r="G1247" s="60" t="s">
        <v>41</v>
      </c>
      <c r="H1247" s="60" t="s">
        <v>40</v>
      </c>
      <c r="I1247">
        <f>--ISNUMBER(IFERROR(SEARCH(Anketa!$E$3,'SDF biotopi'!$A1247,1),""))</f>
        <v>0</v>
      </c>
      <c r="J1247" t="str">
        <f>IF(I1247=1,COUNTIF($I$2:I1247,1),"")</f>
        <v/>
      </c>
      <c r="K1247" t="str">
        <f>IFERROR(INDEX($B$2:$B$2873,MATCH(ROWS($J$2:J1247),$J$2:$J$2873,0)),"")</f>
        <v/>
      </c>
    </row>
    <row r="1248" spans="1:11">
      <c r="A1248" s="60" t="s">
        <v>362</v>
      </c>
      <c r="B1248" s="60" t="s">
        <v>816</v>
      </c>
      <c r="C1248" s="59">
        <v>10.28</v>
      </c>
      <c r="D1248" s="60" t="s">
        <v>39</v>
      </c>
      <c r="E1248" s="60" t="s">
        <v>818</v>
      </c>
      <c r="F1248" s="60" t="s">
        <v>40</v>
      </c>
      <c r="G1248" s="60" t="s">
        <v>818</v>
      </c>
      <c r="H1248" s="60" t="s">
        <v>818</v>
      </c>
      <c r="I1248">
        <f>--ISNUMBER(IFERROR(SEARCH(Anketa!$E$3,'SDF biotopi'!$A1248,1),""))</f>
        <v>0</v>
      </c>
      <c r="J1248" t="str">
        <f>IF(I1248=1,COUNTIF($I$2:I1248,1),"")</f>
        <v/>
      </c>
      <c r="K1248" t="str">
        <f>IFERROR(INDEX($B$2:$B$2873,MATCH(ROWS($J$2:J1248),$J$2:$J$2873,0)),"")</f>
        <v/>
      </c>
    </row>
    <row r="1249" spans="1:11">
      <c r="A1249" s="60" t="s">
        <v>362</v>
      </c>
      <c r="B1249" s="60" t="s">
        <v>812</v>
      </c>
      <c r="C1249" s="59">
        <v>1.82</v>
      </c>
      <c r="D1249" s="60" t="s">
        <v>39</v>
      </c>
      <c r="E1249" s="60" t="s">
        <v>818</v>
      </c>
      <c r="F1249" s="60" t="s">
        <v>40</v>
      </c>
      <c r="G1249" s="60" t="s">
        <v>818</v>
      </c>
      <c r="H1249" s="60" t="s">
        <v>818</v>
      </c>
      <c r="I1249">
        <f>--ISNUMBER(IFERROR(SEARCH(Anketa!$E$3,'SDF biotopi'!$A1249,1),""))</f>
        <v>0</v>
      </c>
      <c r="J1249" t="str">
        <f>IF(I1249=1,COUNTIF($I$2:I1249,1),"")</f>
        <v/>
      </c>
      <c r="K1249" t="str">
        <f>IFERROR(INDEX($B$2:$B$2873,MATCH(ROWS($J$2:J1249),$J$2:$J$2873,0)),"")</f>
        <v/>
      </c>
    </row>
    <row r="1250" spans="1:11">
      <c r="A1250" s="60" t="s">
        <v>362</v>
      </c>
      <c r="B1250" s="60" t="s">
        <v>811</v>
      </c>
      <c r="C1250" s="59">
        <v>31.95</v>
      </c>
      <c r="D1250" s="60" t="s">
        <v>39</v>
      </c>
      <c r="E1250" s="60" t="s">
        <v>40</v>
      </c>
      <c r="F1250" s="60" t="s">
        <v>40</v>
      </c>
      <c r="G1250" s="60" t="s">
        <v>210</v>
      </c>
      <c r="H1250" s="60" t="s">
        <v>41</v>
      </c>
      <c r="I1250">
        <f>--ISNUMBER(IFERROR(SEARCH(Anketa!$E$3,'SDF biotopi'!$A1250,1),""))</f>
        <v>0</v>
      </c>
      <c r="J1250" t="str">
        <f>IF(I1250=1,COUNTIF($I$2:I1250,1),"")</f>
        <v/>
      </c>
      <c r="K1250" t="str">
        <f>IFERROR(INDEX($B$2:$B$2873,MATCH(ROWS($J$2:J1250),$J$2:$J$2873,0)),"")</f>
        <v/>
      </c>
    </row>
    <row r="1251" spans="1:11">
      <c r="A1251" s="60" t="s">
        <v>362</v>
      </c>
      <c r="B1251" s="60" t="s">
        <v>805</v>
      </c>
      <c r="C1251" s="59">
        <v>8.19</v>
      </c>
      <c r="D1251" s="60" t="s">
        <v>39</v>
      </c>
      <c r="E1251" s="60" t="s">
        <v>41</v>
      </c>
      <c r="F1251" s="60" t="s">
        <v>40</v>
      </c>
      <c r="G1251" s="60" t="s">
        <v>210</v>
      </c>
      <c r="H1251" s="60" t="s">
        <v>210</v>
      </c>
      <c r="I1251">
        <f>--ISNUMBER(IFERROR(SEARCH(Anketa!$E$3,'SDF biotopi'!$A1251,1),""))</f>
        <v>0</v>
      </c>
      <c r="J1251" t="str">
        <f>IF(I1251=1,COUNTIF($I$2:I1251,1),"")</f>
        <v/>
      </c>
      <c r="K1251" t="str">
        <f>IFERROR(INDEX($B$2:$B$2873,MATCH(ROWS($J$2:J1251),$J$2:$J$2873,0)),"")</f>
        <v/>
      </c>
    </row>
    <row r="1252" spans="1:11">
      <c r="A1252" s="60" t="s">
        <v>362</v>
      </c>
      <c r="B1252" s="60" t="s">
        <v>808</v>
      </c>
      <c r="C1252" s="59">
        <v>88.21</v>
      </c>
      <c r="D1252" s="60" t="s">
        <v>39</v>
      </c>
      <c r="E1252" s="60" t="s">
        <v>210</v>
      </c>
      <c r="F1252" s="60" t="s">
        <v>40</v>
      </c>
      <c r="G1252" s="60" t="s">
        <v>210</v>
      </c>
      <c r="H1252" s="60" t="s">
        <v>210</v>
      </c>
      <c r="I1252">
        <f>--ISNUMBER(IFERROR(SEARCH(Anketa!$E$3,'SDF biotopi'!$A1252,1),""))</f>
        <v>0</v>
      </c>
      <c r="J1252" t="str">
        <f>IF(I1252=1,COUNTIF($I$2:I1252,1),"")</f>
        <v/>
      </c>
      <c r="K1252" t="str">
        <f>IFERROR(INDEX($B$2:$B$2873,MATCH(ROWS($J$2:J1252),$J$2:$J$2873,0)),"")</f>
        <v/>
      </c>
    </row>
    <row r="1253" spans="1:11">
      <c r="A1253" s="60" t="s">
        <v>362</v>
      </c>
      <c r="B1253" s="60" t="s">
        <v>828</v>
      </c>
      <c r="C1253" s="59">
        <v>0</v>
      </c>
      <c r="D1253" s="60" t="s">
        <v>39</v>
      </c>
      <c r="E1253" s="60" t="s">
        <v>210</v>
      </c>
      <c r="F1253" s="60" t="s">
        <v>40</v>
      </c>
      <c r="G1253" s="60" t="s">
        <v>210</v>
      </c>
      <c r="H1253" s="60" t="s">
        <v>210</v>
      </c>
      <c r="I1253">
        <f>--ISNUMBER(IFERROR(SEARCH(Anketa!$E$3,'SDF biotopi'!$A1253,1),""))</f>
        <v>0</v>
      </c>
      <c r="J1253" t="str">
        <f>IF(I1253=1,COUNTIF($I$2:I1253,1),"")</f>
        <v/>
      </c>
      <c r="K1253" t="str">
        <f>IFERROR(INDEX($B$2:$B$2873,MATCH(ROWS($J$2:J1253),$J$2:$J$2873,0)),"")</f>
        <v/>
      </c>
    </row>
    <row r="1254" spans="1:11">
      <c r="A1254" s="60" t="s">
        <v>362</v>
      </c>
      <c r="B1254" s="60" t="s">
        <v>804</v>
      </c>
      <c r="C1254" s="59">
        <v>0</v>
      </c>
      <c r="D1254" s="60" t="s">
        <v>39</v>
      </c>
      <c r="E1254" s="60" t="s">
        <v>210</v>
      </c>
      <c r="F1254" s="60" t="s">
        <v>40</v>
      </c>
      <c r="G1254" s="60" t="s">
        <v>210</v>
      </c>
      <c r="H1254" s="60" t="s">
        <v>210</v>
      </c>
      <c r="I1254">
        <f>--ISNUMBER(IFERROR(SEARCH(Anketa!$E$3,'SDF biotopi'!$A1254,1),""))</f>
        <v>0</v>
      </c>
      <c r="J1254" t="str">
        <f>IF(I1254=1,COUNTIF($I$2:I1254,1),"")</f>
        <v/>
      </c>
      <c r="K1254" t="str">
        <f>IFERROR(INDEX($B$2:$B$2873,MATCH(ROWS($J$2:J1254),$J$2:$J$2873,0)),"")</f>
        <v/>
      </c>
    </row>
    <row r="1255" spans="1:11">
      <c r="A1255" s="60" t="s">
        <v>362</v>
      </c>
      <c r="B1255" s="60" t="s">
        <v>802</v>
      </c>
      <c r="C1255" s="59">
        <v>100.34</v>
      </c>
      <c r="D1255" s="60" t="s">
        <v>39</v>
      </c>
      <c r="E1255" s="60" t="s">
        <v>818</v>
      </c>
      <c r="F1255" s="60" t="s">
        <v>40</v>
      </c>
      <c r="G1255" s="60" t="s">
        <v>818</v>
      </c>
      <c r="H1255" s="60" t="s">
        <v>818</v>
      </c>
      <c r="I1255">
        <f>--ISNUMBER(IFERROR(SEARCH(Anketa!$E$3,'SDF biotopi'!$A1255,1),""))</f>
        <v>0</v>
      </c>
      <c r="J1255" t="str">
        <f>IF(I1255=1,COUNTIF($I$2:I1255,1),"")</f>
        <v/>
      </c>
      <c r="K1255" t="str">
        <f>IFERROR(INDEX($B$2:$B$2873,MATCH(ROWS($J$2:J1255),$J$2:$J$2873,0)),"")</f>
        <v/>
      </c>
    </row>
    <row r="1256" spans="1:11">
      <c r="A1256" s="60" t="s">
        <v>362</v>
      </c>
      <c r="B1256" s="60" t="s">
        <v>814</v>
      </c>
      <c r="C1256" s="59">
        <v>583.29</v>
      </c>
      <c r="D1256" s="60" t="s">
        <v>39</v>
      </c>
      <c r="E1256" s="60" t="s">
        <v>210</v>
      </c>
      <c r="F1256" s="60" t="s">
        <v>40</v>
      </c>
      <c r="G1256" s="60" t="s">
        <v>41</v>
      </c>
      <c r="H1256" s="60" t="s">
        <v>41</v>
      </c>
      <c r="I1256">
        <f>--ISNUMBER(IFERROR(SEARCH(Anketa!$E$3,'SDF biotopi'!$A1256,1),""))</f>
        <v>0</v>
      </c>
      <c r="J1256" t="str">
        <f>IF(I1256=1,COUNTIF($I$2:I1256,1),"")</f>
        <v/>
      </c>
      <c r="K1256" t="str">
        <f>IFERROR(INDEX($B$2:$B$2873,MATCH(ROWS($J$2:J1256),$J$2:$J$2873,0)),"")</f>
        <v/>
      </c>
    </row>
    <row r="1257" spans="1:11">
      <c r="A1257" s="60" t="s">
        <v>364</v>
      </c>
      <c r="B1257" s="60" t="s">
        <v>804</v>
      </c>
      <c r="C1257" s="59">
        <v>1.86</v>
      </c>
      <c r="D1257" s="60" t="s">
        <v>39</v>
      </c>
      <c r="E1257" s="60" t="s">
        <v>210</v>
      </c>
      <c r="F1257" s="60" t="s">
        <v>40</v>
      </c>
      <c r="G1257" s="60" t="s">
        <v>210</v>
      </c>
      <c r="H1257" s="60" t="s">
        <v>210</v>
      </c>
      <c r="I1257">
        <f>--ISNUMBER(IFERROR(SEARCH(Anketa!$E$3,'SDF biotopi'!$A1257,1),""))</f>
        <v>0</v>
      </c>
      <c r="J1257" t="str">
        <f>IF(I1257=1,COUNTIF($I$2:I1257,1),"")</f>
        <v/>
      </c>
      <c r="K1257" t="str">
        <f>IFERROR(INDEX($B$2:$B$2873,MATCH(ROWS($J$2:J1257),$J$2:$J$2873,0)),"")</f>
        <v/>
      </c>
    </row>
    <row r="1258" spans="1:11">
      <c r="A1258" s="60" t="s">
        <v>364</v>
      </c>
      <c r="B1258" s="60" t="s">
        <v>816</v>
      </c>
      <c r="C1258" s="59">
        <v>10.35</v>
      </c>
      <c r="D1258" s="60" t="s">
        <v>39</v>
      </c>
      <c r="E1258" s="60" t="s">
        <v>818</v>
      </c>
      <c r="F1258" s="60" t="s">
        <v>40</v>
      </c>
      <c r="G1258" s="60" t="s">
        <v>818</v>
      </c>
      <c r="H1258" s="60" t="s">
        <v>818</v>
      </c>
      <c r="I1258">
        <f>--ISNUMBER(IFERROR(SEARCH(Anketa!$E$3,'SDF biotopi'!$A1258,1),""))</f>
        <v>0</v>
      </c>
      <c r="J1258" t="str">
        <f>IF(I1258=1,COUNTIF($I$2:I1258,1),"")</f>
        <v/>
      </c>
      <c r="K1258" t="str">
        <f>IFERROR(INDEX($B$2:$B$2873,MATCH(ROWS($J$2:J1258),$J$2:$J$2873,0)),"")</f>
        <v/>
      </c>
    </row>
    <row r="1259" spans="1:11">
      <c r="A1259" s="60" t="s">
        <v>364</v>
      </c>
      <c r="B1259" s="60" t="s">
        <v>828</v>
      </c>
      <c r="C1259" s="59">
        <v>0</v>
      </c>
      <c r="D1259" s="60" t="s">
        <v>39</v>
      </c>
      <c r="E1259" s="60" t="s">
        <v>210</v>
      </c>
      <c r="F1259" s="60" t="s">
        <v>41</v>
      </c>
      <c r="G1259" s="60" t="s">
        <v>210</v>
      </c>
      <c r="H1259" s="60" t="s">
        <v>210</v>
      </c>
      <c r="I1259">
        <f>--ISNUMBER(IFERROR(SEARCH(Anketa!$E$3,'SDF biotopi'!$A1259,1),""))</f>
        <v>0</v>
      </c>
      <c r="J1259" t="str">
        <f>IF(I1259=1,COUNTIF($I$2:I1259,1),"")</f>
        <v/>
      </c>
      <c r="K1259" t="str">
        <f>IFERROR(INDEX($B$2:$B$2873,MATCH(ROWS($J$2:J1259),$J$2:$J$2873,0)),"")</f>
        <v/>
      </c>
    </row>
    <row r="1260" spans="1:11">
      <c r="A1260" s="60" t="s">
        <v>364</v>
      </c>
      <c r="B1260" s="60" t="s">
        <v>808</v>
      </c>
      <c r="C1260" s="59">
        <v>231.79</v>
      </c>
      <c r="D1260" s="60" t="s">
        <v>39</v>
      </c>
      <c r="E1260" s="60" t="s">
        <v>41</v>
      </c>
      <c r="F1260" s="60" t="s">
        <v>40</v>
      </c>
      <c r="G1260" s="60" t="s">
        <v>41</v>
      </c>
      <c r="H1260" s="60" t="s">
        <v>41</v>
      </c>
      <c r="I1260">
        <f>--ISNUMBER(IFERROR(SEARCH(Anketa!$E$3,'SDF biotopi'!$A1260,1),""))</f>
        <v>0</v>
      </c>
      <c r="J1260" t="str">
        <f>IF(I1260=1,COUNTIF($I$2:I1260,1),"")</f>
        <v/>
      </c>
      <c r="K1260" t="str">
        <f>IFERROR(INDEX($B$2:$B$2873,MATCH(ROWS($J$2:J1260),$J$2:$J$2873,0)),"")</f>
        <v/>
      </c>
    </row>
    <row r="1261" spans="1:11">
      <c r="A1261" s="60" t="s">
        <v>364</v>
      </c>
      <c r="B1261" s="60" t="s">
        <v>812</v>
      </c>
      <c r="C1261" s="59">
        <v>8.5399999999999991</v>
      </c>
      <c r="D1261" s="60" t="s">
        <v>39</v>
      </c>
      <c r="E1261" s="60" t="s">
        <v>818</v>
      </c>
      <c r="F1261" s="60" t="s">
        <v>40</v>
      </c>
      <c r="G1261" s="60" t="s">
        <v>818</v>
      </c>
      <c r="H1261" s="60" t="s">
        <v>818</v>
      </c>
      <c r="I1261">
        <f>--ISNUMBER(IFERROR(SEARCH(Anketa!$E$3,'SDF biotopi'!$A1261,1),""))</f>
        <v>0</v>
      </c>
      <c r="J1261" t="str">
        <f>IF(I1261=1,COUNTIF($I$2:I1261,1),"")</f>
        <v/>
      </c>
      <c r="K1261" t="str">
        <f>IFERROR(INDEX($B$2:$B$2873,MATCH(ROWS($J$2:J1261),$J$2:$J$2873,0)),"")</f>
        <v/>
      </c>
    </row>
    <row r="1262" spans="1:11">
      <c r="A1262" s="60" t="s">
        <v>364</v>
      </c>
      <c r="B1262" s="60" t="s">
        <v>810</v>
      </c>
      <c r="C1262" s="59">
        <v>0.76</v>
      </c>
      <c r="D1262" s="60" t="s">
        <v>39</v>
      </c>
      <c r="E1262" s="60" t="s">
        <v>818</v>
      </c>
      <c r="F1262" s="60" t="s">
        <v>40</v>
      </c>
      <c r="G1262" s="60" t="s">
        <v>818</v>
      </c>
      <c r="H1262" s="60" t="s">
        <v>818</v>
      </c>
      <c r="I1262">
        <f>--ISNUMBER(IFERROR(SEARCH(Anketa!$E$3,'SDF biotopi'!$A1262,1),""))</f>
        <v>0</v>
      </c>
      <c r="J1262" t="str">
        <f>IF(I1262=1,COUNTIF($I$2:I1262,1),"")</f>
        <v/>
      </c>
      <c r="K1262" t="str">
        <f>IFERROR(INDEX($B$2:$B$2873,MATCH(ROWS($J$2:J1262),$J$2:$J$2873,0)),"")</f>
        <v/>
      </c>
    </row>
    <row r="1263" spans="1:11">
      <c r="A1263" s="60" t="s">
        <v>364</v>
      </c>
      <c r="B1263" s="60" t="s">
        <v>802</v>
      </c>
      <c r="C1263" s="59">
        <v>114.19</v>
      </c>
      <c r="D1263" s="60" t="s">
        <v>39</v>
      </c>
      <c r="E1263" s="60" t="s">
        <v>818</v>
      </c>
      <c r="F1263" s="60" t="s">
        <v>40</v>
      </c>
      <c r="G1263" s="60" t="s">
        <v>818</v>
      </c>
      <c r="H1263" s="60" t="s">
        <v>818</v>
      </c>
      <c r="I1263">
        <f>--ISNUMBER(IFERROR(SEARCH(Anketa!$E$3,'SDF biotopi'!$A1263,1),""))</f>
        <v>0</v>
      </c>
      <c r="J1263" t="str">
        <f>IF(I1263=1,COUNTIF($I$2:I1263,1),"")</f>
        <v/>
      </c>
      <c r="K1263" t="str">
        <f>IFERROR(INDEX($B$2:$B$2873,MATCH(ROWS($J$2:J1263),$J$2:$J$2873,0)),"")</f>
        <v/>
      </c>
    </row>
    <row r="1264" spans="1:11">
      <c r="A1264" s="60" t="s">
        <v>364</v>
      </c>
      <c r="B1264" s="60" t="s">
        <v>814</v>
      </c>
      <c r="C1264" s="59">
        <v>451.66</v>
      </c>
      <c r="D1264" s="60" t="s">
        <v>39</v>
      </c>
      <c r="E1264" s="60" t="s">
        <v>41</v>
      </c>
      <c r="F1264" s="60" t="s">
        <v>40</v>
      </c>
      <c r="G1264" s="60" t="s">
        <v>41</v>
      </c>
      <c r="H1264" s="60" t="s">
        <v>41</v>
      </c>
      <c r="I1264">
        <f>--ISNUMBER(IFERROR(SEARCH(Anketa!$E$3,'SDF biotopi'!$A1264,1),""))</f>
        <v>0</v>
      </c>
      <c r="J1264" t="str">
        <f>IF(I1264=1,COUNTIF($I$2:I1264,1),"")</f>
        <v/>
      </c>
      <c r="K1264" t="str">
        <f>IFERROR(INDEX($B$2:$B$2873,MATCH(ROWS($J$2:J1264),$J$2:$J$2873,0)),"")</f>
        <v/>
      </c>
    </row>
    <row r="1265" spans="1:11">
      <c r="A1265" s="60" t="s">
        <v>364</v>
      </c>
      <c r="B1265" s="60" t="s">
        <v>805</v>
      </c>
      <c r="C1265" s="59">
        <v>17.89</v>
      </c>
      <c r="D1265" s="60" t="s">
        <v>39</v>
      </c>
      <c r="E1265" s="60" t="s">
        <v>210</v>
      </c>
      <c r="F1265" s="60" t="s">
        <v>40</v>
      </c>
      <c r="G1265" s="60" t="s">
        <v>41</v>
      </c>
      <c r="H1265" s="60" t="s">
        <v>41</v>
      </c>
      <c r="I1265">
        <f>--ISNUMBER(IFERROR(SEARCH(Anketa!$E$3,'SDF biotopi'!$A1265,1),""))</f>
        <v>0</v>
      </c>
      <c r="J1265" t="str">
        <f>IF(I1265=1,COUNTIF($I$2:I1265,1),"")</f>
        <v/>
      </c>
      <c r="K1265" t="str">
        <f>IFERROR(INDEX($B$2:$B$2873,MATCH(ROWS($J$2:J1265),$J$2:$J$2873,0)),"")</f>
        <v/>
      </c>
    </row>
    <row r="1266" spans="1:11">
      <c r="A1266" s="60" t="s">
        <v>364</v>
      </c>
      <c r="B1266" s="60" t="s">
        <v>811</v>
      </c>
      <c r="C1266" s="59">
        <v>7.15</v>
      </c>
      <c r="D1266" s="60" t="s">
        <v>39</v>
      </c>
      <c r="E1266" s="60" t="s">
        <v>818</v>
      </c>
      <c r="F1266" s="60" t="s">
        <v>40</v>
      </c>
      <c r="G1266" s="60" t="s">
        <v>818</v>
      </c>
      <c r="H1266" s="60" t="s">
        <v>818</v>
      </c>
      <c r="I1266">
        <f>--ISNUMBER(IFERROR(SEARCH(Anketa!$E$3,'SDF biotopi'!$A1266,1),""))</f>
        <v>0</v>
      </c>
      <c r="J1266" t="str">
        <f>IF(I1266=1,COUNTIF($I$2:I1266,1),"")</f>
        <v/>
      </c>
      <c r="K1266" t="str">
        <f>IFERROR(INDEX($B$2:$B$2873,MATCH(ROWS($J$2:J1266),$J$2:$J$2873,0)),"")</f>
        <v/>
      </c>
    </row>
    <row r="1267" spans="1:11">
      <c r="A1267" s="60" t="s">
        <v>364</v>
      </c>
      <c r="B1267" s="60" t="s">
        <v>807</v>
      </c>
      <c r="C1267" s="59">
        <v>36.86</v>
      </c>
      <c r="D1267" s="60" t="s">
        <v>39</v>
      </c>
      <c r="E1267" s="60" t="s">
        <v>818</v>
      </c>
      <c r="F1267" s="60" t="s">
        <v>40</v>
      </c>
      <c r="G1267" s="60" t="s">
        <v>818</v>
      </c>
      <c r="H1267" s="60" t="s">
        <v>818</v>
      </c>
      <c r="I1267">
        <f>--ISNUMBER(IFERROR(SEARCH(Anketa!$E$3,'SDF biotopi'!$A1267,1),""))</f>
        <v>0</v>
      </c>
      <c r="J1267" t="str">
        <f>IF(I1267=1,COUNTIF($I$2:I1267,1),"")</f>
        <v/>
      </c>
      <c r="K1267" t="str">
        <f>IFERROR(INDEX($B$2:$B$2873,MATCH(ROWS($J$2:J1267),$J$2:$J$2873,0)),"")</f>
        <v/>
      </c>
    </row>
    <row r="1268" spans="1:11">
      <c r="A1268" s="60" t="s">
        <v>366</v>
      </c>
      <c r="B1268" s="60" t="s">
        <v>806</v>
      </c>
      <c r="C1268" s="59">
        <v>5.98</v>
      </c>
      <c r="D1268" s="60" t="s">
        <v>39</v>
      </c>
      <c r="E1268" s="60" t="s">
        <v>40</v>
      </c>
      <c r="F1268" s="60" t="s">
        <v>40</v>
      </c>
      <c r="G1268" s="60" t="s">
        <v>40</v>
      </c>
      <c r="H1268" s="60" t="s">
        <v>40</v>
      </c>
      <c r="I1268">
        <f>--ISNUMBER(IFERROR(SEARCH(Anketa!$E$3,'SDF biotopi'!$A1268,1),""))</f>
        <v>0</v>
      </c>
      <c r="J1268" t="str">
        <f>IF(I1268=1,COUNTIF($I$2:I1268,1),"")</f>
        <v/>
      </c>
      <c r="K1268" t="str">
        <f>IFERROR(INDEX($B$2:$B$2873,MATCH(ROWS($J$2:J1268),$J$2:$J$2873,0)),"")</f>
        <v/>
      </c>
    </row>
    <row r="1269" spans="1:11">
      <c r="A1269" s="60" t="s">
        <v>366</v>
      </c>
      <c r="B1269" s="60" t="s">
        <v>808</v>
      </c>
      <c r="C1269" s="59">
        <v>26.36</v>
      </c>
      <c r="D1269" s="60" t="s">
        <v>39</v>
      </c>
      <c r="E1269" s="60" t="s">
        <v>40</v>
      </c>
      <c r="F1269" s="60" t="s">
        <v>40</v>
      </c>
      <c r="G1269" s="60" t="s">
        <v>210</v>
      </c>
      <c r="H1269" s="60" t="s">
        <v>41</v>
      </c>
      <c r="I1269">
        <f>--ISNUMBER(IFERROR(SEARCH(Anketa!$E$3,'SDF biotopi'!$A1269,1),""))</f>
        <v>0</v>
      </c>
      <c r="J1269" t="str">
        <f>IF(I1269=1,COUNTIF($I$2:I1269,1),"")</f>
        <v/>
      </c>
      <c r="K1269" t="str">
        <f>IFERROR(INDEX($B$2:$B$2873,MATCH(ROWS($J$2:J1269),$J$2:$J$2873,0)),"")</f>
        <v/>
      </c>
    </row>
    <row r="1270" spans="1:11">
      <c r="A1270" s="60" t="s">
        <v>366</v>
      </c>
      <c r="B1270" s="60" t="s">
        <v>828</v>
      </c>
      <c r="C1270" s="59">
        <v>0</v>
      </c>
      <c r="D1270" s="60" t="s">
        <v>67</v>
      </c>
      <c r="E1270" s="60" t="s">
        <v>50</v>
      </c>
      <c r="F1270" s="60" t="s">
        <v>824</v>
      </c>
      <c r="G1270" s="60" t="s">
        <v>824</v>
      </c>
      <c r="H1270" s="60" t="s">
        <v>824</v>
      </c>
      <c r="I1270">
        <f>--ISNUMBER(IFERROR(SEARCH(Anketa!$E$3,'SDF biotopi'!$A1270,1),""))</f>
        <v>0</v>
      </c>
      <c r="J1270" t="str">
        <f>IF(I1270=1,COUNTIF($I$2:I1270,1),"")</f>
        <v/>
      </c>
      <c r="K1270" t="str">
        <f>IFERROR(INDEX($B$2:$B$2873,MATCH(ROWS($J$2:J1270),$J$2:$J$2873,0)),"")</f>
        <v/>
      </c>
    </row>
    <row r="1271" spans="1:11">
      <c r="A1271" s="60" t="s">
        <v>366</v>
      </c>
      <c r="B1271" s="60" t="s">
        <v>814</v>
      </c>
      <c r="C1271" s="59">
        <v>17</v>
      </c>
      <c r="D1271" s="60" t="s">
        <v>39</v>
      </c>
      <c r="E1271" s="60" t="s">
        <v>40</v>
      </c>
      <c r="F1271" s="60" t="s">
        <v>40</v>
      </c>
      <c r="G1271" s="60" t="s">
        <v>41</v>
      </c>
      <c r="H1271" s="60" t="s">
        <v>40</v>
      </c>
      <c r="I1271">
        <f>--ISNUMBER(IFERROR(SEARCH(Anketa!$E$3,'SDF biotopi'!$A1271,1),""))</f>
        <v>0</v>
      </c>
      <c r="J1271" t="str">
        <f>IF(I1271=1,COUNTIF($I$2:I1271,1),"")</f>
        <v/>
      </c>
      <c r="K1271" t="str">
        <f>IFERROR(INDEX($B$2:$B$2873,MATCH(ROWS($J$2:J1271),$J$2:$J$2873,0)),"")</f>
        <v/>
      </c>
    </row>
    <row r="1272" spans="1:11">
      <c r="A1272" s="60" t="s">
        <v>366</v>
      </c>
      <c r="B1272" s="60" t="s">
        <v>810</v>
      </c>
      <c r="C1272" s="59">
        <v>5.48</v>
      </c>
      <c r="D1272" s="60" t="s">
        <v>39</v>
      </c>
      <c r="E1272" s="60" t="s">
        <v>210</v>
      </c>
      <c r="F1272" s="60" t="s">
        <v>40</v>
      </c>
      <c r="G1272" s="60" t="s">
        <v>210</v>
      </c>
      <c r="H1272" s="60" t="s">
        <v>210</v>
      </c>
      <c r="I1272">
        <f>--ISNUMBER(IFERROR(SEARCH(Anketa!$E$3,'SDF biotopi'!$A1272,1),""))</f>
        <v>0</v>
      </c>
      <c r="J1272" t="str">
        <f>IF(I1272=1,COUNTIF($I$2:I1272,1),"")</f>
        <v/>
      </c>
      <c r="K1272" t="str">
        <f>IFERROR(INDEX($B$2:$B$2873,MATCH(ROWS($J$2:J1272),$J$2:$J$2873,0)),"")</f>
        <v/>
      </c>
    </row>
    <row r="1273" spans="1:11">
      <c r="A1273" s="60" t="s">
        <v>366</v>
      </c>
      <c r="B1273" s="60" t="s">
        <v>802</v>
      </c>
      <c r="C1273" s="59">
        <v>4.6100000000000003</v>
      </c>
      <c r="D1273" s="60" t="s">
        <v>39</v>
      </c>
      <c r="E1273" s="60" t="s">
        <v>818</v>
      </c>
      <c r="F1273" s="60" t="s">
        <v>40</v>
      </c>
      <c r="G1273" s="60" t="s">
        <v>818</v>
      </c>
      <c r="H1273" s="60" t="s">
        <v>818</v>
      </c>
      <c r="I1273">
        <f>--ISNUMBER(IFERROR(SEARCH(Anketa!$E$3,'SDF biotopi'!$A1273,1),""))</f>
        <v>0</v>
      </c>
      <c r="J1273" t="str">
        <f>IF(I1273=1,COUNTIF($I$2:I1273,1),"")</f>
        <v/>
      </c>
      <c r="K1273" t="str">
        <f>IFERROR(INDEX($B$2:$B$2873,MATCH(ROWS($J$2:J1273),$J$2:$J$2873,0)),"")</f>
        <v/>
      </c>
    </row>
    <row r="1274" spans="1:11">
      <c r="A1274" s="60" t="s">
        <v>368</v>
      </c>
      <c r="B1274" s="60" t="s">
        <v>816</v>
      </c>
      <c r="C1274" s="59">
        <v>6.21</v>
      </c>
      <c r="D1274" s="60" t="s">
        <v>39</v>
      </c>
      <c r="E1274" s="60" t="s">
        <v>818</v>
      </c>
      <c r="F1274" s="60" t="s">
        <v>40</v>
      </c>
      <c r="G1274" s="60" t="s">
        <v>818</v>
      </c>
      <c r="H1274" s="60" t="s">
        <v>818</v>
      </c>
      <c r="I1274">
        <f>--ISNUMBER(IFERROR(SEARCH(Anketa!$E$3,'SDF biotopi'!$A1274,1),""))</f>
        <v>0</v>
      </c>
      <c r="J1274" t="str">
        <f>IF(I1274=1,COUNTIF($I$2:I1274,1),"")</f>
        <v/>
      </c>
      <c r="K1274" t="str">
        <f>IFERROR(INDEX($B$2:$B$2873,MATCH(ROWS($J$2:J1274),$J$2:$J$2873,0)),"")</f>
        <v/>
      </c>
    </row>
    <row r="1275" spans="1:11">
      <c r="A1275" s="60" t="s">
        <v>368</v>
      </c>
      <c r="B1275" s="60" t="s">
        <v>815</v>
      </c>
      <c r="C1275" s="59">
        <v>2.39</v>
      </c>
      <c r="D1275" s="60" t="s">
        <v>39</v>
      </c>
      <c r="E1275" s="60" t="s">
        <v>40</v>
      </c>
      <c r="F1275" s="60" t="s">
        <v>40</v>
      </c>
      <c r="G1275" s="60" t="s">
        <v>41</v>
      </c>
      <c r="H1275" s="60" t="s">
        <v>41</v>
      </c>
      <c r="I1275">
        <f>--ISNUMBER(IFERROR(SEARCH(Anketa!$E$3,'SDF biotopi'!$A1275,1),""))</f>
        <v>0</v>
      </c>
      <c r="J1275" t="str">
        <f>IF(I1275=1,COUNTIF($I$2:I1275,1),"")</f>
        <v/>
      </c>
      <c r="K1275" t="str">
        <f>IFERROR(INDEX($B$2:$B$2873,MATCH(ROWS($J$2:J1275),$J$2:$J$2873,0)),"")</f>
        <v/>
      </c>
    </row>
    <row r="1276" spans="1:11">
      <c r="A1276" s="60" t="s">
        <v>368</v>
      </c>
      <c r="B1276" s="60" t="s">
        <v>812</v>
      </c>
      <c r="C1276" s="59">
        <v>0</v>
      </c>
      <c r="D1276" s="60" t="s">
        <v>39</v>
      </c>
      <c r="E1276" s="60" t="s">
        <v>818</v>
      </c>
      <c r="F1276" s="60" t="s">
        <v>40</v>
      </c>
      <c r="G1276" s="60" t="s">
        <v>818</v>
      </c>
      <c r="H1276" s="60" t="s">
        <v>818</v>
      </c>
      <c r="I1276">
        <f>--ISNUMBER(IFERROR(SEARCH(Anketa!$E$3,'SDF biotopi'!$A1276,1),""))</f>
        <v>0</v>
      </c>
      <c r="J1276" t="str">
        <f>IF(I1276=1,COUNTIF($I$2:I1276,1),"")</f>
        <v/>
      </c>
      <c r="K1276" t="str">
        <f>IFERROR(INDEX($B$2:$B$2873,MATCH(ROWS($J$2:J1276),$J$2:$J$2873,0)),"")</f>
        <v/>
      </c>
    </row>
    <row r="1277" spans="1:11">
      <c r="A1277" s="60" t="s">
        <v>368</v>
      </c>
      <c r="B1277" s="60" t="s">
        <v>802</v>
      </c>
      <c r="C1277" s="61"/>
      <c r="D1277" s="60" t="s">
        <v>39</v>
      </c>
      <c r="E1277" s="60" t="s">
        <v>50</v>
      </c>
      <c r="F1277" s="60" t="s">
        <v>818</v>
      </c>
      <c r="G1277" s="60" t="s">
        <v>818</v>
      </c>
      <c r="H1277" s="60" t="s">
        <v>818</v>
      </c>
      <c r="I1277">
        <f>--ISNUMBER(IFERROR(SEARCH(Anketa!$E$3,'SDF biotopi'!$A1277,1),""))</f>
        <v>0</v>
      </c>
      <c r="J1277" t="str">
        <f>IF(I1277=1,COUNTIF($I$2:I1277,1),"")</f>
        <v/>
      </c>
      <c r="K1277" t="str">
        <f>IFERROR(INDEX($B$2:$B$2873,MATCH(ROWS($J$2:J1277),$J$2:$J$2873,0)),"")</f>
        <v/>
      </c>
    </row>
    <row r="1278" spans="1:11">
      <c r="A1278" s="60" t="s">
        <v>368</v>
      </c>
      <c r="B1278" s="60" t="s">
        <v>807</v>
      </c>
      <c r="C1278" s="59">
        <v>0</v>
      </c>
      <c r="D1278" s="60" t="s">
        <v>39</v>
      </c>
      <c r="E1278" s="60" t="s">
        <v>50</v>
      </c>
      <c r="F1278" s="60" t="s">
        <v>818</v>
      </c>
      <c r="G1278" s="60" t="s">
        <v>818</v>
      </c>
      <c r="H1278" s="60" t="s">
        <v>818</v>
      </c>
      <c r="I1278">
        <f>--ISNUMBER(IFERROR(SEARCH(Anketa!$E$3,'SDF biotopi'!$A1278,1),""))</f>
        <v>0</v>
      </c>
      <c r="J1278" t="str">
        <f>IF(I1278=1,COUNTIF($I$2:I1278,1),"")</f>
        <v/>
      </c>
      <c r="K1278" t="str">
        <f>IFERROR(INDEX($B$2:$B$2873,MATCH(ROWS($J$2:J1278),$J$2:$J$2873,0)),"")</f>
        <v/>
      </c>
    </row>
    <row r="1279" spans="1:11">
      <c r="A1279" s="60" t="s">
        <v>368</v>
      </c>
      <c r="B1279" s="60" t="s">
        <v>823</v>
      </c>
      <c r="C1279" s="59">
        <v>154.6</v>
      </c>
      <c r="D1279" s="60" t="s">
        <v>39</v>
      </c>
      <c r="E1279" s="60" t="s">
        <v>210</v>
      </c>
      <c r="F1279" s="60" t="s">
        <v>40</v>
      </c>
      <c r="G1279" s="60" t="s">
        <v>210</v>
      </c>
      <c r="H1279" s="60" t="s">
        <v>210</v>
      </c>
      <c r="I1279">
        <f>--ISNUMBER(IFERROR(SEARCH(Anketa!$E$3,'SDF biotopi'!$A1279,1),""))</f>
        <v>0</v>
      </c>
      <c r="J1279" t="str">
        <f>IF(I1279=1,COUNTIF($I$2:I1279,1),"")</f>
        <v/>
      </c>
      <c r="K1279" t="str">
        <f>IFERROR(INDEX($B$2:$B$2873,MATCH(ROWS($J$2:J1279),$J$2:$J$2873,0)),"")</f>
        <v/>
      </c>
    </row>
    <row r="1280" spans="1:11">
      <c r="A1280" s="60" t="s">
        <v>368</v>
      </c>
      <c r="B1280" s="60" t="s">
        <v>817</v>
      </c>
      <c r="C1280" s="59">
        <v>12.99</v>
      </c>
      <c r="D1280" s="60" t="s">
        <v>39</v>
      </c>
      <c r="E1280" s="60" t="s">
        <v>818</v>
      </c>
      <c r="F1280" s="60" t="s">
        <v>40</v>
      </c>
      <c r="G1280" s="60" t="s">
        <v>818</v>
      </c>
      <c r="H1280" s="60" t="s">
        <v>818</v>
      </c>
      <c r="I1280">
        <f>--ISNUMBER(IFERROR(SEARCH(Anketa!$E$3,'SDF biotopi'!$A1280,1),""))</f>
        <v>0</v>
      </c>
      <c r="J1280" t="str">
        <f>IF(I1280=1,COUNTIF($I$2:I1280,1),"")</f>
        <v/>
      </c>
      <c r="K1280" t="str">
        <f>IFERROR(INDEX($B$2:$B$2873,MATCH(ROWS($J$2:J1280),$J$2:$J$2873,0)),"")</f>
        <v/>
      </c>
    </row>
    <row r="1281" spans="1:11">
      <c r="A1281" s="60" t="s">
        <v>368</v>
      </c>
      <c r="B1281" s="60" t="s">
        <v>811</v>
      </c>
      <c r="C1281" s="59">
        <v>0</v>
      </c>
      <c r="D1281" s="60" t="s">
        <v>39</v>
      </c>
      <c r="E1281" s="60" t="s">
        <v>40</v>
      </c>
      <c r="F1281" s="60" t="s">
        <v>40</v>
      </c>
      <c r="G1281" s="60" t="s">
        <v>41</v>
      </c>
      <c r="H1281" s="60" t="s">
        <v>40</v>
      </c>
      <c r="I1281">
        <f>--ISNUMBER(IFERROR(SEARCH(Anketa!$E$3,'SDF biotopi'!$A1281,1),""))</f>
        <v>0</v>
      </c>
      <c r="J1281" t="str">
        <f>IF(I1281=1,COUNTIF($I$2:I1281,1),"")</f>
        <v/>
      </c>
      <c r="K1281" t="str">
        <f>IFERROR(INDEX($B$2:$B$2873,MATCH(ROWS($J$2:J1281),$J$2:$J$2873,0)),"")</f>
        <v/>
      </c>
    </row>
    <row r="1282" spans="1:11">
      <c r="A1282" s="60" t="s">
        <v>368</v>
      </c>
      <c r="B1282" s="60" t="s">
        <v>835</v>
      </c>
      <c r="C1282" s="59">
        <v>0</v>
      </c>
      <c r="D1282" s="60" t="s">
        <v>39</v>
      </c>
      <c r="E1282" s="60" t="s">
        <v>40</v>
      </c>
      <c r="F1282" s="60" t="s">
        <v>40</v>
      </c>
      <c r="G1282" s="60" t="s">
        <v>41</v>
      </c>
      <c r="H1282" s="60" t="s">
        <v>40</v>
      </c>
      <c r="I1282">
        <f>--ISNUMBER(IFERROR(SEARCH(Anketa!$E$3,'SDF biotopi'!$A1282,1),""))</f>
        <v>0</v>
      </c>
      <c r="J1282" t="str">
        <f>IF(I1282=1,COUNTIF($I$2:I1282,1),"")</f>
        <v/>
      </c>
      <c r="K1282" t="str">
        <f>IFERROR(INDEX($B$2:$B$2873,MATCH(ROWS($J$2:J1282),$J$2:$J$2873,0)),"")</f>
        <v/>
      </c>
    </row>
    <row r="1283" spans="1:11">
      <c r="A1283" s="60" t="s">
        <v>370</v>
      </c>
      <c r="B1283" s="60" t="s">
        <v>807</v>
      </c>
      <c r="C1283" s="59">
        <v>163.65</v>
      </c>
      <c r="D1283" s="60" t="s">
        <v>39</v>
      </c>
      <c r="E1283" s="60" t="s">
        <v>818</v>
      </c>
      <c r="F1283" s="60" t="s">
        <v>40</v>
      </c>
      <c r="G1283" s="60" t="s">
        <v>818</v>
      </c>
      <c r="H1283" s="60" t="s">
        <v>818</v>
      </c>
      <c r="I1283">
        <f>--ISNUMBER(IFERROR(SEARCH(Anketa!$E$3,'SDF biotopi'!$A1283,1),""))</f>
        <v>0</v>
      </c>
      <c r="J1283" t="str">
        <f>IF(I1283=1,COUNTIF($I$2:I1283,1),"")</f>
        <v/>
      </c>
      <c r="K1283" t="str">
        <f>IFERROR(INDEX($B$2:$B$2873,MATCH(ROWS($J$2:J1283),$J$2:$J$2873,0)),"")</f>
        <v/>
      </c>
    </row>
    <row r="1284" spans="1:11">
      <c r="A1284" s="60" t="s">
        <v>370</v>
      </c>
      <c r="B1284" s="60" t="s">
        <v>815</v>
      </c>
      <c r="C1284" s="59">
        <v>3.52</v>
      </c>
      <c r="D1284" s="60" t="s">
        <v>39</v>
      </c>
      <c r="E1284" s="60" t="s">
        <v>818</v>
      </c>
      <c r="F1284" s="60" t="s">
        <v>40</v>
      </c>
      <c r="G1284" s="60" t="s">
        <v>818</v>
      </c>
      <c r="H1284" s="60" t="s">
        <v>818</v>
      </c>
      <c r="I1284">
        <f>--ISNUMBER(IFERROR(SEARCH(Anketa!$E$3,'SDF biotopi'!$A1284,1),""))</f>
        <v>0</v>
      </c>
      <c r="J1284" t="str">
        <f>IF(I1284=1,COUNTIF($I$2:I1284,1),"")</f>
        <v/>
      </c>
      <c r="K1284" t="str">
        <f>IFERROR(INDEX($B$2:$B$2873,MATCH(ROWS($J$2:J1284),$J$2:$J$2873,0)),"")</f>
        <v/>
      </c>
    </row>
    <row r="1285" spans="1:11">
      <c r="A1285" s="60" t="s">
        <v>370</v>
      </c>
      <c r="B1285" s="60" t="s">
        <v>828</v>
      </c>
      <c r="C1285" s="59">
        <v>0</v>
      </c>
      <c r="D1285" s="60" t="s">
        <v>39</v>
      </c>
      <c r="E1285" s="60" t="s">
        <v>210</v>
      </c>
      <c r="F1285" s="60" t="s">
        <v>40</v>
      </c>
      <c r="G1285" s="60" t="s">
        <v>210</v>
      </c>
      <c r="H1285" s="60" t="s">
        <v>210</v>
      </c>
      <c r="I1285">
        <f>--ISNUMBER(IFERROR(SEARCH(Anketa!$E$3,'SDF biotopi'!$A1285,1),""))</f>
        <v>0</v>
      </c>
      <c r="J1285" t="str">
        <f>IF(I1285=1,COUNTIF($I$2:I1285,1),"")</f>
        <v/>
      </c>
      <c r="K1285" t="str">
        <f>IFERROR(INDEX($B$2:$B$2873,MATCH(ROWS($J$2:J1285),$J$2:$J$2873,0)),"")</f>
        <v/>
      </c>
    </row>
    <row r="1286" spans="1:11">
      <c r="A1286" s="60" t="s">
        <v>370</v>
      </c>
      <c r="B1286" s="60" t="s">
        <v>808</v>
      </c>
      <c r="C1286" s="59">
        <v>581.46</v>
      </c>
      <c r="D1286" s="60" t="s">
        <v>39</v>
      </c>
      <c r="E1286" s="60" t="s">
        <v>41</v>
      </c>
      <c r="F1286" s="60" t="s">
        <v>40</v>
      </c>
      <c r="G1286" s="60" t="s">
        <v>210</v>
      </c>
      <c r="H1286" s="60" t="s">
        <v>41</v>
      </c>
      <c r="I1286">
        <f>--ISNUMBER(IFERROR(SEARCH(Anketa!$E$3,'SDF biotopi'!$A1286,1),""))</f>
        <v>0</v>
      </c>
      <c r="J1286" t="str">
        <f>IF(I1286=1,COUNTIF($I$2:I1286,1),"")</f>
        <v/>
      </c>
      <c r="K1286" t="str">
        <f>IFERROR(INDEX($B$2:$B$2873,MATCH(ROWS($J$2:J1286),$J$2:$J$2873,0)),"")</f>
        <v/>
      </c>
    </row>
    <row r="1287" spans="1:11">
      <c r="A1287" s="60" t="s">
        <v>370</v>
      </c>
      <c r="B1287" s="60" t="s">
        <v>811</v>
      </c>
      <c r="C1287" s="59">
        <v>5.09</v>
      </c>
      <c r="D1287" s="60" t="s">
        <v>39</v>
      </c>
      <c r="E1287" s="60" t="s">
        <v>818</v>
      </c>
      <c r="F1287" s="60" t="s">
        <v>40</v>
      </c>
      <c r="G1287" s="60" t="s">
        <v>818</v>
      </c>
      <c r="H1287" s="60" t="s">
        <v>818</v>
      </c>
      <c r="I1287">
        <f>--ISNUMBER(IFERROR(SEARCH(Anketa!$E$3,'SDF biotopi'!$A1287,1),""))</f>
        <v>0</v>
      </c>
      <c r="J1287" t="str">
        <f>IF(I1287=1,COUNTIF($I$2:I1287,1),"")</f>
        <v/>
      </c>
      <c r="K1287" t="str">
        <f>IFERROR(INDEX($B$2:$B$2873,MATCH(ROWS($J$2:J1287),$J$2:$J$2873,0)),"")</f>
        <v/>
      </c>
    </row>
    <row r="1288" spans="1:11">
      <c r="A1288" s="60" t="s">
        <v>370</v>
      </c>
      <c r="B1288" s="60" t="s">
        <v>814</v>
      </c>
      <c r="C1288" s="59">
        <v>1924.96</v>
      </c>
      <c r="D1288" s="60" t="s">
        <v>39</v>
      </c>
      <c r="E1288" s="60" t="s">
        <v>210</v>
      </c>
      <c r="F1288" s="60" t="s">
        <v>40</v>
      </c>
      <c r="G1288" s="60" t="s">
        <v>210</v>
      </c>
      <c r="H1288" s="60" t="s">
        <v>210</v>
      </c>
      <c r="I1288">
        <f>--ISNUMBER(IFERROR(SEARCH(Anketa!$E$3,'SDF biotopi'!$A1288,1),""))</f>
        <v>0</v>
      </c>
      <c r="J1288" t="str">
        <f>IF(I1288=1,COUNTIF($I$2:I1288,1),"")</f>
        <v/>
      </c>
      <c r="K1288" t="str">
        <f>IFERROR(INDEX($B$2:$B$2873,MATCH(ROWS($J$2:J1288),$J$2:$J$2873,0)),"")</f>
        <v/>
      </c>
    </row>
    <row r="1289" spans="1:11">
      <c r="A1289" s="60" t="s">
        <v>370</v>
      </c>
      <c r="B1289" s="60" t="s">
        <v>812</v>
      </c>
      <c r="C1289" s="59">
        <v>3.36</v>
      </c>
      <c r="D1289" s="60" t="s">
        <v>39</v>
      </c>
      <c r="E1289" s="60" t="s">
        <v>818</v>
      </c>
      <c r="F1289" s="60" t="s">
        <v>40</v>
      </c>
      <c r="G1289" s="60" t="s">
        <v>818</v>
      </c>
      <c r="H1289" s="60" t="s">
        <v>818</v>
      </c>
      <c r="I1289">
        <f>--ISNUMBER(IFERROR(SEARCH(Anketa!$E$3,'SDF biotopi'!$A1289,1),""))</f>
        <v>0</v>
      </c>
      <c r="J1289" t="str">
        <f>IF(I1289=1,COUNTIF($I$2:I1289,1),"")</f>
        <v/>
      </c>
      <c r="K1289" t="str">
        <f>IFERROR(INDEX($B$2:$B$2873,MATCH(ROWS($J$2:J1289),$J$2:$J$2873,0)),"")</f>
        <v/>
      </c>
    </row>
    <row r="1290" spans="1:11">
      <c r="A1290" s="60" t="s">
        <v>370</v>
      </c>
      <c r="B1290" s="60" t="s">
        <v>805</v>
      </c>
      <c r="C1290" s="59">
        <v>19.170000000000002</v>
      </c>
      <c r="D1290" s="60" t="s">
        <v>39</v>
      </c>
      <c r="E1290" s="60" t="s">
        <v>210</v>
      </c>
      <c r="F1290" s="60" t="s">
        <v>40</v>
      </c>
      <c r="G1290" s="60" t="s">
        <v>41</v>
      </c>
      <c r="H1290" s="60" t="s">
        <v>210</v>
      </c>
      <c r="I1290">
        <f>--ISNUMBER(IFERROR(SEARCH(Anketa!$E$3,'SDF biotopi'!$A1290,1),""))</f>
        <v>0</v>
      </c>
      <c r="J1290" t="str">
        <f>IF(I1290=1,COUNTIF($I$2:I1290,1),"")</f>
        <v/>
      </c>
      <c r="K1290" t="str">
        <f>IFERROR(INDEX($B$2:$B$2873,MATCH(ROWS($J$2:J1290),$J$2:$J$2873,0)),"")</f>
        <v/>
      </c>
    </row>
    <row r="1291" spans="1:11">
      <c r="A1291" s="60" t="s">
        <v>370</v>
      </c>
      <c r="B1291" s="60" t="s">
        <v>816</v>
      </c>
      <c r="C1291" s="59">
        <v>4.5599999999999996</v>
      </c>
      <c r="D1291" s="60" t="s">
        <v>39</v>
      </c>
      <c r="E1291" s="60" t="s">
        <v>818</v>
      </c>
      <c r="F1291" s="60" t="s">
        <v>40</v>
      </c>
      <c r="G1291" s="60" t="s">
        <v>818</v>
      </c>
      <c r="H1291" s="60" t="s">
        <v>818</v>
      </c>
      <c r="I1291">
        <f>--ISNUMBER(IFERROR(SEARCH(Anketa!$E$3,'SDF biotopi'!$A1291,1),""))</f>
        <v>0</v>
      </c>
      <c r="J1291" t="str">
        <f>IF(I1291=1,COUNTIF($I$2:I1291,1),"")</f>
        <v/>
      </c>
      <c r="K1291" t="str">
        <f>IFERROR(INDEX($B$2:$B$2873,MATCH(ROWS($J$2:J1291),$J$2:$J$2873,0)),"")</f>
        <v/>
      </c>
    </row>
    <row r="1292" spans="1:11">
      <c r="A1292" s="60" t="s">
        <v>370</v>
      </c>
      <c r="B1292" s="60" t="s">
        <v>823</v>
      </c>
      <c r="C1292" s="59">
        <v>133.19</v>
      </c>
      <c r="D1292" s="60" t="s">
        <v>39</v>
      </c>
      <c r="E1292" s="60" t="s">
        <v>210</v>
      </c>
      <c r="F1292" s="60" t="s">
        <v>41</v>
      </c>
      <c r="G1292" s="60" t="s">
        <v>210</v>
      </c>
      <c r="H1292" s="60" t="s">
        <v>210</v>
      </c>
      <c r="I1292">
        <f>--ISNUMBER(IFERROR(SEARCH(Anketa!$E$3,'SDF biotopi'!$A1292,1),""))</f>
        <v>0</v>
      </c>
      <c r="J1292" t="str">
        <f>IF(I1292=1,COUNTIF($I$2:I1292,1),"")</f>
        <v/>
      </c>
      <c r="K1292" t="str">
        <f>IFERROR(INDEX($B$2:$B$2873,MATCH(ROWS($J$2:J1292),$J$2:$J$2873,0)),"")</f>
        <v/>
      </c>
    </row>
    <row r="1293" spans="1:11">
      <c r="A1293" s="60" t="s">
        <v>370</v>
      </c>
      <c r="B1293" s="60" t="s">
        <v>810</v>
      </c>
      <c r="C1293" s="59">
        <v>18.46</v>
      </c>
      <c r="D1293" s="60" t="s">
        <v>39</v>
      </c>
      <c r="E1293" s="60" t="s">
        <v>818</v>
      </c>
      <c r="F1293" s="60" t="s">
        <v>40</v>
      </c>
      <c r="G1293" s="60" t="s">
        <v>818</v>
      </c>
      <c r="H1293" s="60" t="s">
        <v>818</v>
      </c>
      <c r="I1293">
        <f>--ISNUMBER(IFERROR(SEARCH(Anketa!$E$3,'SDF biotopi'!$A1293,1),""))</f>
        <v>0</v>
      </c>
      <c r="J1293" t="str">
        <f>IF(I1293=1,COUNTIF($I$2:I1293,1),"")</f>
        <v/>
      </c>
      <c r="K1293" t="str">
        <f>IFERROR(INDEX($B$2:$B$2873,MATCH(ROWS($J$2:J1293),$J$2:$J$2873,0)),"")</f>
        <v/>
      </c>
    </row>
    <row r="1294" spans="1:11">
      <c r="A1294" s="60" t="s">
        <v>370</v>
      </c>
      <c r="B1294" s="60" t="s">
        <v>802</v>
      </c>
      <c r="C1294" s="59">
        <v>55.23</v>
      </c>
      <c r="D1294" s="60" t="s">
        <v>39</v>
      </c>
      <c r="E1294" s="60" t="s">
        <v>818</v>
      </c>
      <c r="F1294" s="60" t="s">
        <v>40</v>
      </c>
      <c r="G1294" s="60" t="s">
        <v>818</v>
      </c>
      <c r="H1294" s="60" t="s">
        <v>818</v>
      </c>
      <c r="I1294">
        <f>--ISNUMBER(IFERROR(SEARCH(Anketa!$E$3,'SDF biotopi'!$A1294,1),""))</f>
        <v>0</v>
      </c>
      <c r="J1294" t="str">
        <f>IF(I1294=1,COUNTIF($I$2:I1294,1),"")</f>
        <v/>
      </c>
      <c r="K1294" t="str">
        <f>IFERROR(INDEX($B$2:$B$2873,MATCH(ROWS($J$2:J1294),$J$2:$J$2873,0)),"")</f>
        <v/>
      </c>
    </row>
    <row r="1295" spans="1:11">
      <c r="A1295" s="60" t="s">
        <v>372</v>
      </c>
      <c r="B1295" s="60" t="s">
        <v>808</v>
      </c>
      <c r="C1295" s="59">
        <v>407.2</v>
      </c>
      <c r="D1295" s="60" t="s">
        <v>39</v>
      </c>
      <c r="E1295" s="60" t="s">
        <v>210</v>
      </c>
      <c r="F1295" s="60" t="s">
        <v>40</v>
      </c>
      <c r="G1295" s="60" t="s">
        <v>41</v>
      </c>
      <c r="H1295" s="60" t="s">
        <v>210</v>
      </c>
      <c r="I1295">
        <f>--ISNUMBER(IFERROR(SEARCH(Anketa!$E$3,'SDF biotopi'!$A1295,1),""))</f>
        <v>0</v>
      </c>
      <c r="J1295" t="str">
        <f>IF(I1295=1,COUNTIF($I$2:I1295,1),"")</f>
        <v/>
      </c>
      <c r="K1295" t="str">
        <f>IFERROR(INDEX($B$2:$B$2873,MATCH(ROWS($J$2:J1295),$J$2:$J$2873,0)),"")</f>
        <v/>
      </c>
    </row>
    <row r="1296" spans="1:11">
      <c r="A1296" s="60" t="s">
        <v>372</v>
      </c>
      <c r="B1296" s="60" t="s">
        <v>810</v>
      </c>
      <c r="C1296" s="59">
        <v>26.29</v>
      </c>
      <c r="D1296" s="60" t="s">
        <v>39</v>
      </c>
      <c r="E1296" s="60" t="s">
        <v>210</v>
      </c>
      <c r="F1296" s="60" t="s">
        <v>40</v>
      </c>
      <c r="G1296" s="60" t="s">
        <v>210</v>
      </c>
      <c r="H1296" s="60" t="s">
        <v>210</v>
      </c>
      <c r="I1296">
        <f>--ISNUMBER(IFERROR(SEARCH(Anketa!$E$3,'SDF biotopi'!$A1296,1),""))</f>
        <v>0</v>
      </c>
      <c r="J1296" t="str">
        <f>IF(I1296=1,COUNTIF($I$2:I1296,1),"")</f>
        <v/>
      </c>
      <c r="K1296" t="str">
        <f>IFERROR(INDEX($B$2:$B$2873,MATCH(ROWS($J$2:J1296),$J$2:$J$2873,0)),"")</f>
        <v/>
      </c>
    </row>
    <row r="1297" spans="1:11">
      <c r="A1297" s="60" t="s">
        <v>372</v>
      </c>
      <c r="B1297" s="60" t="s">
        <v>814</v>
      </c>
      <c r="C1297" s="59">
        <v>1180.95</v>
      </c>
      <c r="D1297" s="60" t="s">
        <v>39</v>
      </c>
      <c r="E1297" s="60" t="s">
        <v>210</v>
      </c>
      <c r="F1297" s="60" t="s">
        <v>40</v>
      </c>
      <c r="G1297" s="60" t="s">
        <v>41</v>
      </c>
      <c r="H1297" s="60" t="s">
        <v>210</v>
      </c>
      <c r="I1297">
        <f>--ISNUMBER(IFERROR(SEARCH(Anketa!$E$3,'SDF biotopi'!$A1297,1),""))</f>
        <v>0</v>
      </c>
      <c r="J1297" t="str">
        <f>IF(I1297=1,COUNTIF($I$2:I1297,1),"")</f>
        <v/>
      </c>
      <c r="K1297" t="str">
        <f>IFERROR(INDEX($B$2:$B$2873,MATCH(ROWS($J$2:J1297),$J$2:$J$2873,0)),"")</f>
        <v/>
      </c>
    </row>
    <row r="1298" spans="1:11">
      <c r="A1298" s="60" t="s">
        <v>372</v>
      </c>
      <c r="B1298" s="60" t="s">
        <v>811</v>
      </c>
      <c r="C1298" s="59">
        <v>18.649999999999999</v>
      </c>
      <c r="D1298" s="60" t="s">
        <v>39</v>
      </c>
      <c r="E1298" s="60" t="s">
        <v>818</v>
      </c>
      <c r="F1298" s="60" t="s">
        <v>40</v>
      </c>
      <c r="G1298" s="60" t="s">
        <v>818</v>
      </c>
      <c r="H1298" s="60" t="s">
        <v>818</v>
      </c>
      <c r="I1298">
        <f>--ISNUMBER(IFERROR(SEARCH(Anketa!$E$3,'SDF biotopi'!$A1298,1),""))</f>
        <v>0</v>
      </c>
      <c r="J1298" t="str">
        <f>IF(I1298=1,COUNTIF($I$2:I1298,1),"")</f>
        <v/>
      </c>
      <c r="K1298" t="str">
        <f>IFERROR(INDEX($B$2:$B$2873,MATCH(ROWS($J$2:J1298),$J$2:$J$2873,0)),"")</f>
        <v/>
      </c>
    </row>
    <row r="1299" spans="1:11">
      <c r="A1299" s="60" t="s">
        <v>372</v>
      </c>
      <c r="B1299" s="60" t="s">
        <v>807</v>
      </c>
      <c r="C1299" s="59">
        <v>70.41</v>
      </c>
      <c r="D1299" s="60" t="s">
        <v>39</v>
      </c>
      <c r="E1299" s="60" t="s">
        <v>818</v>
      </c>
      <c r="F1299" s="60" t="s">
        <v>40</v>
      </c>
      <c r="G1299" s="60" t="s">
        <v>818</v>
      </c>
      <c r="H1299" s="60" t="s">
        <v>818</v>
      </c>
      <c r="I1299">
        <f>--ISNUMBER(IFERROR(SEARCH(Anketa!$E$3,'SDF biotopi'!$A1299,1),""))</f>
        <v>0</v>
      </c>
      <c r="J1299" t="str">
        <f>IF(I1299=1,COUNTIF($I$2:I1299,1),"")</f>
        <v/>
      </c>
      <c r="K1299" t="str">
        <f>IFERROR(INDEX($B$2:$B$2873,MATCH(ROWS($J$2:J1299),$J$2:$J$2873,0)),"")</f>
        <v/>
      </c>
    </row>
    <row r="1300" spans="1:11">
      <c r="A1300" s="60" t="s">
        <v>372</v>
      </c>
      <c r="B1300" s="60" t="s">
        <v>802</v>
      </c>
      <c r="C1300" s="59">
        <v>39.61</v>
      </c>
      <c r="D1300" s="60" t="s">
        <v>39</v>
      </c>
      <c r="E1300" s="60" t="s">
        <v>40</v>
      </c>
      <c r="F1300" s="60" t="s">
        <v>40</v>
      </c>
      <c r="G1300" s="60" t="s">
        <v>41</v>
      </c>
      <c r="H1300" s="60" t="s">
        <v>40</v>
      </c>
      <c r="I1300">
        <f>--ISNUMBER(IFERROR(SEARCH(Anketa!$E$3,'SDF biotopi'!$A1300,1),""))</f>
        <v>0</v>
      </c>
      <c r="J1300" t="str">
        <f>IF(I1300=1,COUNTIF($I$2:I1300,1),"")</f>
        <v/>
      </c>
      <c r="K1300" t="str">
        <f>IFERROR(INDEX($B$2:$B$2873,MATCH(ROWS($J$2:J1300),$J$2:$J$2873,0)),"")</f>
        <v/>
      </c>
    </row>
    <row r="1301" spans="1:11">
      <c r="A1301" s="60" t="s">
        <v>372</v>
      </c>
      <c r="B1301" s="60" t="s">
        <v>804</v>
      </c>
      <c r="C1301" s="59">
        <v>7.6</v>
      </c>
      <c r="D1301" s="60" t="s">
        <v>39</v>
      </c>
      <c r="E1301" s="60" t="s">
        <v>210</v>
      </c>
      <c r="F1301" s="60" t="s">
        <v>40</v>
      </c>
      <c r="G1301" s="60" t="s">
        <v>210</v>
      </c>
      <c r="H1301" s="60" t="s">
        <v>41</v>
      </c>
      <c r="I1301">
        <f>--ISNUMBER(IFERROR(SEARCH(Anketa!$E$3,'SDF biotopi'!$A1301,1),""))</f>
        <v>0</v>
      </c>
      <c r="J1301" t="str">
        <f>IF(I1301=1,COUNTIF($I$2:I1301,1),"")</f>
        <v/>
      </c>
      <c r="K1301" t="str">
        <f>IFERROR(INDEX($B$2:$B$2873,MATCH(ROWS($J$2:J1301),$J$2:$J$2873,0)),"")</f>
        <v/>
      </c>
    </row>
    <row r="1302" spans="1:11">
      <c r="A1302" s="60" t="s">
        <v>372</v>
      </c>
      <c r="B1302" s="60" t="s">
        <v>805</v>
      </c>
      <c r="C1302" s="59">
        <v>0</v>
      </c>
      <c r="D1302" s="60" t="s">
        <v>39</v>
      </c>
      <c r="E1302" s="60" t="s">
        <v>50</v>
      </c>
      <c r="F1302" s="60" t="s">
        <v>818</v>
      </c>
      <c r="G1302" s="60" t="s">
        <v>818</v>
      </c>
      <c r="H1302" s="60" t="s">
        <v>818</v>
      </c>
      <c r="I1302">
        <f>--ISNUMBER(IFERROR(SEARCH(Anketa!$E$3,'SDF biotopi'!$A1302,1),""))</f>
        <v>0</v>
      </c>
      <c r="J1302" t="str">
        <f>IF(I1302=1,COUNTIF($I$2:I1302,1),"")</f>
        <v/>
      </c>
      <c r="K1302" t="str">
        <f>IFERROR(INDEX($B$2:$B$2873,MATCH(ROWS($J$2:J1302),$J$2:$J$2873,0)),"")</f>
        <v/>
      </c>
    </row>
    <row r="1303" spans="1:11">
      <c r="A1303" s="60" t="s">
        <v>372</v>
      </c>
      <c r="B1303" s="60" t="s">
        <v>831</v>
      </c>
      <c r="C1303" s="59">
        <v>1.1000000000000001</v>
      </c>
      <c r="D1303" s="60" t="s">
        <v>39</v>
      </c>
      <c r="E1303" s="60" t="s">
        <v>818</v>
      </c>
      <c r="F1303" s="60" t="s">
        <v>40</v>
      </c>
      <c r="G1303" s="60" t="s">
        <v>818</v>
      </c>
      <c r="H1303" s="60" t="s">
        <v>818</v>
      </c>
      <c r="I1303">
        <f>--ISNUMBER(IFERROR(SEARCH(Anketa!$E$3,'SDF biotopi'!$A1303,1),""))</f>
        <v>0</v>
      </c>
      <c r="J1303" t="str">
        <f>IF(I1303=1,COUNTIF($I$2:I1303,1),"")</f>
        <v/>
      </c>
      <c r="K1303" t="str">
        <f>IFERROR(INDEX($B$2:$B$2873,MATCH(ROWS($J$2:J1303),$J$2:$J$2873,0)),"")</f>
        <v/>
      </c>
    </row>
    <row r="1304" spans="1:11">
      <c r="A1304" s="60" t="s">
        <v>372</v>
      </c>
      <c r="B1304" s="60" t="s">
        <v>812</v>
      </c>
      <c r="C1304" s="59">
        <v>2.7</v>
      </c>
      <c r="D1304" s="60" t="s">
        <v>39</v>
      </c>
      <c r="E1304" s="60" t="s">
        <v>818</v>
      </c>
      <c r="F1304" s="60" t="s">
        <v>40</v>
      </c>
      <c r="G1304" s="60" t="s">
        <v>818</v>
      </c>
      <c r="H1304" s="60" t="s">
        <v>818</v>
      </c>
      <c r="I1304">
        <f>--ISNUMBER(IFERROR(SEARCH(Anketa!$E$3,'SDF biotopi'!$A1304,1),""))</f>
        <v>0</v>
      </c>
      <c r="J1304" t="str">
        <f>IF(I1304=1,COUNTIF($I$2:I1304,1),"")</f>
        <v/>
      </c>
      <c r="K1304" t="str">
        <f>IFERROR(INDEX($B$2:$B$2873,MATCH(ROWS($J$2:J1304),$J$2:$J$2873,0)),"")</f>
        <v/>
      </c>
    </row>
    <row r="1305" spans="1:11">
      <c r="A1305" s="60" t="s">
        <v>372</v>
      </c>
      <c r="B1305" s="60" t="s">
        <v>828</v>
      </c>
      <c r="C1305" s="59">
        <v>0</v>
      </c>
      <c r="D1305" s="60" t="s">
        <v>39</v>
      </c>
      <c r="E1305" s="60" t="s">
        <v>210</v>
      </c>
      <c r="F1305" s="60" t="s">
        <v>40</v>
      </c>
      <c r="G1305" s="60" t="s">
        <v>210</v>
      </c>
      <c r="H1305" s="60" t="s">
        <v>210</v>
      </c>
      <c r="I1305">
        <f>--ISNUMBER(IFERROR(SEARCH(Anketa!$E$3,'SDF biotopi'!$A1305,1),""))</f>
        <v>0</v>
      </c>
      <c r="J1305" t="str">
        <f>IF(I1305=1,COUNTIF($I$2:I1305,1),"")</f>
        <v/>
      </c>
      <c r="K1305" t="str">
        <f>IFERROR(INDEX($B$2:$B$2873,MATCH(ROWS($J$2:J1305),$J$2:$J$2873,0)),"")</f>
        <v/>
      </c>
    </row>
    <row r="1306" spans="1:11">
      <c r="A1306" s="60" t="s">
        <v>372</v>
      </c>
      <c r="B1306" s="60" t="s">
        <v>815</v>
      </c>
      <c r="C1306" s="59">
        <v>0.99</v>
      </c>
      <c r="D1306" s="60" t="s">
        <v>39</v>
      </c>
      <c r="E1306" s="60" t="s">
        <v>818</v>
      </c>
      <c r="F1306" s="60" t="s">
        <v>40</v>
      </c>
      <c r="G1306" s="60" t="s">
        <v>818</v>
      </c>
      <c r="H1306" s="60" t="s">
        <v>818</v>
      </c>
      <c r="I1306">
        <f>--ISNUMBER(IFERROR(SEARCH(Anketa!$E$3,'SDF biotopi'!$A1306,1),""))</f>
        <v>0</v>
      </c>
      <c r="J1306" t="str">
        <f>IF(I1306=1,COUNTIF($I$2:I1306,1),"")</f>
        <v/>
      </c>
      <c r="K1306" t="str">
        <f>IFERROR(INDEX($B$2:$B$2873,MATCH(ROWS($J$2:J1306),$J$2:$J$2873,0)),"")</f>
        <v/>
      </c>
    </row>
    <row r="1307" spans="1:11">
      <c r="A1307" s="60" t="s">
        <v>372</v>
      </c>
      <c r="B1307" s="60" t="s">
        <v>816</v>
      </c>
      <c r="C1307" s="59">
        <v>11.89</v>
      </c>
      <c r="D1307" s="60" t="s">
        <v>39</v>
      </c>
      <c r="E1307" s="60" t="s">
        <v>818</v>
      </c>
      <c r="F1307" s="60" t="s">
        <v>40</v>
      </c>
      <c r="G1307" s="60" t="s">
        <v>818</v>
      </c>
      <c r="H1307" s="60" t="s">
        <v>818</v>
      </c>
      <c r="I1307">
        <f>--ISNUMBER(IFERROR(SEARCH(Anketa!$E$3,'SDF biotopi'!$A1307,1),""))</f>
        <v>0</v>
      </c>
      <c r="J1307" t="str">
        <f>IF(I1307=1,COUNTIF($I$2:I1307,1),"")</f>
        <v/>
      </c>
      <c r="K1307" t="str">
        <f>IFERROR(INDEX($B$2:$B$2873,MATCH(ROWS($J$2:J1307),$J$2:$J$2873,0)),"")</f>
        <v/>
      </c>
    </row>
    <row r="1308" spans="1:11">
      <c r="A1308" s="60" t="s">
        <v>372</v>
      </c>
      <c r="B1308" s="60" t="s">
        <v>826</v>
      </c>
      <c r="C1308" s="59">
        <v>14.5</v>
      </c>
      <c r="D1308" s="60" t="s">
        <v>39</v>
      </c>
      <c r="E1308" s="60" t="s">
        <v>818</v>
      </c>
      <c r="F1308" s="60" t="s">
        <v>40</v>
      </c>
      <c r="G1308" s="60" t="s">
        <v>818</v>
      </c>
      <c r="H1308" s="60" t="s">
        <v>818</v>
      </c>
      <c r="I1308">
        <f>--ISNUMBER(IFERROR(SEARCH(Anketa!$E$3,'SDF biotopi'!$A1308,1),""))</f>
        <v>0</v>
      </c>
      <c r="J1308" t="str">
        <f>IF(I1308=1,COUNTIF($I$2:I1308,1),"")</f>
        <v/>
      </c>
      <c r="K1308" t="str">
        <f>IFERROR(INDEX($B$2:$B$2873,MATCH(ROWS($J$2:J1308),$J$2:$J$2873,0)),"")</f>
        <v/>
      </c>
    </row>
    <row r="1309" spans="1:11">
      <c r="A1309" s="60" t="s">
        <v>374</v>
      </c>
      <c r="B1309" s="60" t="s">
        <v>807</v>
      </c>
      <c r="C1309" s="59">
        <v>1.17</v>
      </c>
      <c r="D1309" s="60" t="s">
        <v>39</v>
      </c>
      <c r="E1309" s="60" t="s">
        <v>41</v>
      </c>
      <c r="F1309" s="60" t="s">
        <v>40</v>
      </c>
      <c r="G1309" s="60" t="s">
        <v>41</v>
      </c>
      <c r="H1309" s="60" t="s">
        <v>40</v>
      </c>
      <c r="I1309">
        <f>--ISNUMBER(IFERROR(SEARCH(Anketa!$E$3,'SDF biotopi'!$A1309,1),""))</f>
        <v>0</v>
      </c>
      <c r="J1309" t="str">
        <f>IF(I1309=1,COUNTIF($I$2:I1309,1),"")</f>
        <v/>
      </c>
      <c r="K1309" t="str">
        <f>IFERROR(INDEX($B$2:$B$2873,MATCH(ROWS($J$2:J1309),$J$2:$J$2873,0)),"")</f>
        <v/>
      </c>
    </row>
    <row r="1310" spans="1:11">
      <c r="A1310" s="60" t="s">
        <v>374</v>
      </c>
      <c r="B1310" s="60" t="s">
        <v>803</v>
      </c>
      <c r="C1310" s="59">
        <v>23.15</v>
      </c>
      <c r="D1310" s="60" t="s">
        <v>39</v>
      </c>
      <c r="E1310" s="60" t="s">
        <v>41</v>
      </c>
      <c r="F1310" s="60" t="s">
        <v>40</v>
      </c>
      <c r="G1310" s="60" t="s">
        <v>210</v>
      </c>
      <c r="H1310" s="60" t="s">
        <v>41</v>
      </c>
      <c r="I1310">
        <f>--ISNUMBER(IFERROR(SEARCH(Anketa!$E$3,'SDF biotopi'!$A1310,1),""))</f>
        <v>0</v>
      </c>
      <c r="J1310" t="str">
        <f>IF(I1310=1,COUNTIF($I$2:I1310,1),"")</f>
        <v/>
      </c>
      <c r="K1310" t="str">
        <f>IFERROR(INDEX($B$2:$B$2873,MATCH(ROWS($J$2:J1310),$J$2:$J$2873,0)),"")</f>
        <v/>
      </c>
    </row>
    <row r="1311" spans="1:11">
      <c r="A1311" s="60" t="s">
        <v>374</v>
      </c>
      <c r="B1311" s="60" t="s">
        <v>812</v>
      </c>
      <c r="C1311" s="59">
        <v>0.37</v>
      </c>
      <c r="D1311" s="60" t="s">
        <v>39</v>
      </c>
      <c r="E1311" s="60" t="s">
        <v>818</v>
      </c>
      <c r="F1311" s="60" t="s">
        <v>40</v>
      </c>
      <c r="G1311" s="60" t="s">
        <v>818</v>
      </c>
      <c r="H1311" s="60" t="s">
        <v>818</v>
      </c>
      <c r="I1311">
        <f>--ISNUMBER(IFERROR(SEARCH(Anketa!$E$3,'SDF biotopi'!$A1311,1),""))</f>
        <v>0</v>
      </c>
      <c r="J1311" t="str">
        <f>IF(I1311=1,COUNTIF($I$2:I1311,1),"")</f>
        <v/>
      </c>
      <c r="K1311" t="str">
        <f>IFERROR(INDEX($B$2:$B$2873,MATCH(ROWS($J$2:J1311),$J$2:$J$2873,0)),"")</f>
        <v/>
      </c>
    </row>
    <row r="1312" spans="1:11">
      <c r="A1312" s="60" t="s">
        <v>374</v>
      </c>
      <c r="B1312" s="60" t="s">
        <v>810</v>
      </c>
      <c r="C1312" s="59">
        <v>0.38</v>
      </c>
      <c r="D1312" s="60" t="s">
        <v>39</v>
      </c>
      <c r="E1312" s="60" t="s">
        <v>818</v>
      </c>
      <c r="F1312" s="60" t="s">
        <v>40</v>
      </c>
      <c r="G1312" s="60" t="s">
        <v>818</v>
      </c>
      <c r="H1312" s="60" t="s">
        <v>818</v>
      </c>
      <c r="I1312">
        <f>--ISNUMBER(IFERROR(SEARCH(Anketa!$E$3,'SDF biotopi'!$A1312,1),""))</f>
        <v>0</v>
      </c>
      <c r="J1312" t="str">
        <f>IF(I1312=1,COUNTIF($I$2:I1312,1),"")</f>
        <v/>
      </c>
      <c r="K1312" t="str">
        <f>IFERROR(INDEX($B$2:$B$2873,MATCH(ROWS($J$2:J1312),$J$2:$J$2873,0)),"")</f>
        <v/>
      </c>
    </row>
    <row r="1313" spans="1:11">
      <c r="A1313" s="60" t="s">
        <v>374</v>
      </c>
      <c r="B1313" s="60" t="s">
        <v>823</v>
      </c>
      <c r="C1313" s="59">
        <v>274.06</v>
      </c>
      <c r="D1313" s="60" t="s">
        <v>39</v>
      </c>
      <c r="E1313" s="60" t="s">
        <v>210</v>
      </c>
      <c r="F1313" s="60" t="s">
        <v>40</v>
      </c>
      <c r="G1313" s="60" t="s">
        <v>210</v>
      </c>
      <c r="H1313" s="60" t="s">
        <v>210</v>
      </c>
      <c r="I1313">
        <f>--ISNUMBER(IFERROR(SEARCH(Anketa!$E$3,'SDF biotopi'!$A1313,1),""))</f>
        <v>0</v>
      </c>
      <c r="J1313" t="str">
        <f>IF(I1313=1,COUNTIF($I$2:I1313,1),"")</f>
        <v/>
      </c>
      <c r="K1313" t="str">
        <f>IFERROR(INDEX($B$2:$B$2873,MATCH(ROWS($J$2:J1313),$J$2:$J$2873,0)),"")</f>
        <v/>
      </c>
    </row>
    <row r="1314" spans="1:11">
      <c r="A1314" s="60" t="s">
        <v>374</v>
      </c>
      <c r="B1314" s="60" t="s">
        <v>835</v>
      </c>
      <c r="C1314" s="59">
        <v>0.96</v>
      </c>
      <c r="D1314" s="60" t="s">
        <v>39</v>
      </c>
      <c r="E1314" s="60" t="s">
        <v>818</v>
      </c>
      <c r="F1314" s="60" t="s">
        <v>40</v>
      </c>
      <c r="G1314" s="60" t="s">
        <v>818</v>
      </c>
      <c r="H1314" s="60" t="s">
        <v>818</v>
      </c>
      <c r="I1314">
        <f>--ISNUMBER(IFERROR(SEARCH(Anketa!$E$3,'SDF biotopi'!$A1314,1),""))</f>
        <v>0</v>
      </c>
      <c r="J1314" t="str">
        <f>IF(I1314=1,COUNTIF($I$2:I1314,1),"")</f>
        <v/>
      </c>
      <c r="K1314" t="str">
        <f>IFERROR(INDEX($B$2:$B$2873,MATCH(ROWS($J$2:J1314),$J$2:$J$2873,0)),"")</f>
        <v/>
      </c>
    </row>
    <row r="1315" spans="1:11">
      <c r="A1315" s="60" t="s">
        <v>374</v>
      </c>
      <c r="B1315" s="60" t="s">
        <v>826</v>
      </c>
      <c r="C1315" s="59">
        <v>1.25</v>
      </c>
      <c r="D1315" s="60" t="s">
        <v>39</v>
      </c>
      <c r="E1315" s="60" t="s">
        <v>818</v>
      </c>
      <c r="F1315" s="60" t="s">
        <v>40</v>
      </c>
      <c r="G1315" s="60" t="s">
        <v>818</v>
      </c>
      <c r="H1315" s="60" t="s">
        <v>818</v>
      </c>
      <c r="I1315">
        <f>--ISNUMBER(IFERROR(SEARCH(Anketa!$E$3,'SDF biotopi'!$A1315,1),""))</f>
        <v>0</v>
      </c>
      <c r="J1315" t="str">
        <f>IF(I1315=1,COUNTIF($I$2:I1315,1),"")</f>
        <v/>
      </c>
      <c r="K1315" t="str">
        <f>IFERROR(INDEX($B$2:$B$2873,MATCH(ROWS($J$2:J1315),$J$2:$J$2873,0)),"")</f>
        <v/>
      </c>
    </row>
    <row r="1316" spans="1:11">
      <c r="A1316" s="60" t="s">
        <v>374</v>
      </c>
      <c r="B1316" s="60" t="s">
        <v>815</v>
      </c>
      <c r="C1316" s="59">
        <v>0.95</v>
      </c>
      <c r="D1316" s="60" t="s">
        <v>39</v>
      </c>
      <c r="E1316" s="60" t="s">
        <v>818</v>
      </c>
      <c r="F1316" s="60" t="s">
        <v>40</v>
      </c>
      <c r="G1316" s="60" t="s">
        <v>818</v>
      </c>
      <c r="H1316" s="60" t="s">
        <v>818</v>
      </c>
      <c r="I1316">
        <f>--ISNUMBER(IFERROR(SEARCH(Anketa!$E$3,'SDF biotopi'!$A1316,1),""))</f>
        <v>0</v>
      </c>
      <c r="J1316" t="str">
        <f>IF(I1316=1,COUNTIF($I$2:I1316,1),"")</f>
        <v/>
      </c>
      <c r="K1316" t="str">
        <f>IFERROR(INDEX($B$2:$B$2873,MATCH(ROWS($J$2:J1316),$J$2:$J$2873,0)),"")</f>
        <v/>
      </c>
    </row>
    <row r="1317" spans="1:11">
      <c r="A1317" s="60" t="s">
        <v>374</v>
      </c>
      <c r="B1317" s="60" t="s">
        <v>817</v>
      </c>
      <c r="C1317" s="59">
        <v>1.32</v>
      </c>
      <c r="D1317" s="60" t="s">
        <v>39</v>
      </c>
      <c r="E1317" s="60" t="s">
        <v>818</v>
      </c>
      <c r="F1317" s="60" t="s">
        <v>40</v>
      </c>
      <c r="G1317" s="60" t="s">
        <v>818</v>
      </c>
      <c r="H1317" s="60" t="s">
        <v>818</v>
      </c>
      <c r="I1317">
        <f>--ISNUMBER(IFERROR(SEARCH(Anketa!$E$3,'SDF biotopi'!$A1317,1),""))</f>
        <v>0</v>
      </c>
      <c r="J1317" t="str">
        <f>IF(I1317=1,COUNTIF($I$2:I1317,1),"")</f>
        <v/>
      </c>
      <c r="K1317" t="str">
        <f>IFERROR(INDEX($B$2:$B$2873,MATCH(ROWS($J$2:J1317),$J$2:$J$2873,0)),"")</f>
        <v/>
      </c>
    </row>
    <row r="1318" spans="1:11">
      <c r="A1318" s="60" t="s">
        <v>374</v>
      </c>
      <c r="B1318" s="60" t="s">
        <v>820</v>
      </c>
      <c r="C1318" s="59">
        <v>0.48</v>
      </c>
      <c r="D1318" s="60" t="s">
        <v>39</v>
      </c>
      <c r="E1318" s="60" t="s">
        <v>818</v>
      </c>
      <c r="F1318" s="60" t="s">
        <v>40</v>
      </c>
      <c r="G1318" s="60" t="s">
        <v>818</v>
      </c>
      <c r="H1318" s="60" t="s">
        <v>818</v>
      </c>
      <c r="I1318">
        <f>--ISNUMBER(IFERROR(SEARCH(Anketa!$E$3,'SDF biotopi'!$A1318,1),""))</f>
        <v>0</v>
      </c>
      <c r="J1318" t="str">
        <f>IF(I1318=1,COUNTIF($I$2:I1318,1),"")</f>
        <v/>
      </c>
      <c r="K1318" t="str">
        <f>IFERROR(INDEX($B$2:$B$2873,MATCH(ROWS($J$2:J1318),$J$2:$J$2873,0)),"")</f>
        <v/>
      </c>
    </row>
    <row r="1319" spans="1:11">
      <c r="A1319" s="60" t="s">
        <v>376</v>
      </c>
      <c r="B1319" s="60" t="s">
        <v>807</v>
      </c>
      <c r="C1319" s="59">
        <v>0</v>
      </c>
      <c r="D1319" s="60" t="s">
        <v>39</v>
      </c>
      <c r="E1319" s="60" t="s">
        <v>41</v>
      </c>
      <c r="F1319" s="60" t="s">
        <v>40</v>
      </c>
      <c r="G1319" s="60" t="s">
        <v>41</v>
      </c>
      <c r="H1319" s="60" t="s">
        <v>41</v>
      </c>
      <c r="I1319">
        <f>--ISNUMBER(IFERROR(SEARCH(Anketa!$E$3,'SDF biotopi'!$A1319,1),""))</f>
        <v>0</v>
      </c>
      <c r="J1319" t="str">
        <f>IF(I1319=1,COUNTIF($I$2:I1319,1),"")</f>
        <v/>
      </c>
      <c r="K1319" t="str">
        <f>IFERROR(INDEX($B$2:$B$2873,MATCH(ROWS($J$2:J1319),$J$2:$J$2873,0)),"")</f>
        <v/>
      </c>
    </row>
    <row r="1320" spans="1:11">
      <c r="A1320" s="60" t="s">
        <v>376</v>
      </c>
      <c r="B1320" s="60" t="s">
        <v>825</v>
      </c>
      <c r="C1320" s="59">
        <v>0.18</v>
      </c>
      <c r="D1320" s="60" t="s">
        <v>39</v>
      </c>
      <c r="E1320" s="60" t="s">
        <v>40</v>
      </c>
      <c r="F1320" s="60" t="s">
        <v>40</v>
      </c>
      <c r="G1320" s="60" t="s">
        <v>41</v>
      </c>
      <c r="H1320" s="60" t="s">
        <v>41</v>
      </c>
      <c r="I1320">
        <f>--ISNUMBER(IFERROR(SEARCH(Anketa!$E$3,'SDF biotopi'!$A1320,1),""))</f>
        <v>0</v>
      </c>
      <c r="J1320" t="str">
        <f>IF(I1320=1,COUNTIF($I$2:I1320,1),"")</f>
        <v/>
      </c>
      <c r="K1320" t="str">
        <f>IFERROR(INDEX($B$2:$B$2873,MATCH(ROWS($J$2:J1320),$J$2:$J$2873,0)),"")</f>
        <v/>
      </c>
    </row>
    <row r="1321" spans="1:11">
      <c r="A1321" s="60" t="s">
        <v>376</v>
      </c>
      <c r="B1321" s="60" t="s">
        <v>802</v>
      </c>
      <c r="C1321" s="59">
        <v>48.84</v>
      </c>
      <c r="D1321" s="60" t="s">
        <v>39</v>
      </c>
      <c r="E1321" s="60" t="s">
        <v>41</v>
      </c>
      <c r="F1321" s="60" t="s">
        <v>40</v>
      </c>
      <c r="G1321" s="60" t="s">
        <v>41</v>
      </c>
      <c r="H1321" s="60" t="s">
        <v>41</v>
      </c>
      <c r="I1321">
        <f>--ISNUMBER(IFERROR(SEARCH(Anketa!$E$3,'SDF biotopi'!$A1321,1),""))</f>
        <v>0</v>
      </c>
      <c r="J1321" t="str">
        <f>IF(I1321=1,COUNTIF($I$2:I1321,1),"")</f>
        <v/>
      </c>
      <c r="K1321" t="str">
        <f>IFERROR(INDEX($B$2:$B$2873,MATCH(ROWS($J$2:J1321),$J$2:$J$2873,0)),"")</f>
        <v/>
      </c>
    </row>
    <row r="1322" spans="1:11">
      <c r="A1322" s="60" t="s">
        <v>376</v>
      </c>
      <c r="B1322" s="60" t="s">
        <v>823</v>
      </c>
      <c r="C1322" s="59">
        <v>78.03</v>
      </c>
      <c r="D1322" s="60" t="s">
        <v>39</v>
      </c>
      <c r="E1322" s="60" t="s">
        <v>41</v>
      </c>
      <c r="F1322" s="60" t="s">
        <v>40</v>
      </c>
      <c r="G1322" s="60" t="s">
        <v>41</v>
      </c>
      <c r="H1322" s="60" t="s">
        <v>40</v>
      </c>
      <c r="I1322">
        <f>--ISNUMBER(IFERROR(SEARCH(Anketa!$E$3,'SDF biotopi'!$A1322,1),""))</f>
        <v>0</v>
      </c>
      <c r="J1322" t="str">
        <f>IF(I1322=1,COUNTIF($I$2:I1322,1),"")</f>
        <v/>
      </c>
      <c r="K1322" t="str">
        <f>IFERROR(INDEX($B$2:$B$2873,MATCH(ROWS($J$2:J1322),$J$2:$J$2873,0)),"")</f>
        <v/>
      </c>
    </row>
    <row r="1323" spans="1:11">
      <c r="A1323" s="60" t="s">
        <v>376</v>
      </c>
      <c r="B1323" s="60" t="s">
        <v>812</v>
      </c>
      <c r="C1323" s="59">
        <v>21.11</v>
      </c>
      <c r="D1323" s="60" t="s">
        <v>39</v>
      </c>
      <c r="E1323" s="60" t="s">
        <v>41</v>
      </c>
      <c r="F1323" s="60" t="s">
        <v>40</v>
      </c>
      <c r="G1323" s="60" t="s">
        <v>41</v>
      </c>
      <c r="H1323" s="60" t="s">
        <v>41</v>
      </c>
      <c r="I1323">
        <f>--ISNUMBER(IFERROR(SEARCH(Anketa!$E$3,'SDF biotopi'!$A1323,1),""))</f>
        <v>0</v>
      </c>
      <c r="J1323" t="str">
        <f>IF(I1323=1,COUNTIF($I$2:I1323,1),"")</f>
        <v/>
      </c>
      <c r="K1323" t="str">
        <f>IFERROR(INDEX($B$2:$B$2873,MATCH(ROWS($J$2:J1323),$J$2:$J$2873,0)),"")</f>
        <v/>
      </c>
    </row>
    <row r="1324" spans="1:11">
      <c r="A1324" s="60" t="s">
        <v>376</v>
      </c>
      <c r="B1324" s="60" t="s">
        <v>826</v>
      </c>
      <c r="C1324" s="59">
        <v>29.76</v>
      </c>
      <c r="D1324" s="60" t="s">
        <v>39</v>
      </c>
      <c r="E1324" s="60" t="s">
        <v>41</v>
      </c>
      <c r="F1324" s="60" t="s">
        <v>41</v>
      </c>
      <c r="G1324" s="60" t="s">
        <v>41</v>
      </c>
      <c r="H1324" s="60" t="s">
        <v>41</v>
      </c>
      <c r="I1324">
        <f>--ISNUMBER(IFERROR(SEARCH(Anketa!$E$3,'SDF biotopi'!$A1324,1),""))</f>
        <v>0</v>
      </c>
      <c r="J1324" t="str">
        <f>IF(I1324=1,COUNTIF($I$2:I1324,1),"")</f>
        <v/>
      </c>
      <c r="K1324" t="str">
        <f>IFERROR(INDEX($B$2:$B$2873,MATCH(ROWS($J$2:J1324),$J$2:$J$2873,0)),"")</f>
        <v/>
      </c>
    </row>
    <row r="1325" spans="1:11">
      <c r="A1325" s="60" t="s">
        <v>376</v>
      </c>
      <c r="B1325" s="60" t="s">
        <v>808</v>
      </c>
      <c r="C1325" s="59">
        <v>7.43</v>
      </c>
      <c r="D1325" s="60" t="s">
        <v>39</v>
      </c>
      <c r="E1325" s="60" t="s">
        <v>41</v>
      </c>
      <c r="F1325" s="60" t="s">
        <v>40</v>
      </c>
      <c r="G1325" s="60" t="s">
        <v>41</v>
      </c>
      <c r="H1325" s="60" t="s">
        <v>41</v>
      </c>
      <c r="I1325">
        <f>--ISNUMBER(IFERROR(SEARCH(Anketa!$E$3,'SDF biotopi'!$A1325,1),""))</f>
        <v>0</v>
      </c>
      <c r="J1325" t="str">
        <f>IF(I1325=1,COUNTIF($I$2:I1325,1),"")</f>
        <v/>
      </c>
      <c r="K1325" t="str">
        <f>IFERROR(INDEX($B$2:$B$2873,MATCH(ROWS($J$2:J1325),$J$2:$J$2873,0)),"")</f>
        <v/>
      </c>
    </row>
    <row r="1326" spans="1:11">
      <c r="A1326" s="60" t="s">
        <v>378</v>
      </c>
      <c r="B1326" s="60" t="s">
        <v>808</v>
      </c>
      <c r="C1326" s="59">
        <v>2.42</v>
      </c>
      <c r="D1326" s="60" t="s">
        <v>39</v>
      </c>
      <c r="E1326" s="60" t="s">
        <v>210</v>
      </c>
      <c r="F1326" s="60" t="s">
        <v>40</v>
      </c>
      <c r="G1326" s="60" t="s">
        <v>41</v>
      </c>
      <c r="H1326" s="60" t="s">
        <v>41</v>
      </c>
      <c r="I1326">
        <f>--ISNUMBER(IFERROR(SEARCH(Anketa!$E$3,'SDF biotopi'!$A1326,1),""))</f>
        <v>0</v>
      </c>
      <c r="J1326" t="str">
        <f>IF(I1326=1,COUNTIF($I$2:I1326,1),"")</f>
        <v/>
      </c>
      <c r="K1326" t="str">
        <f>IFERROR(INDEX($B$2:$B$2873,MATCH(ROWS($J$2:J1326),$J$2:$J$2873,0)),"")</f>
        <v/>
      </c>
    </row>
    <row r="1327" spans="1:11">
      <c r="A1327" s="60" t="s">
        <v>378</v>
      </c>
      <c r="B1327" s="60" t="s">
        <v>810</v>
      </c>
      <c r="C1327" s="59">
        <v>41.33</v>
      </c>
      <c r="D1327" s="60" t="s">
        <v>39</v>
      </c>
      <c r="E1327" s="60" t="s">
        <v>41</v>
      </c>
      <c r="F1327" s="60" t="s">
        <v>40</v>
      </c>
      <c r="G1327" s="60" t="s">
        <v>41</v>
      </c>
      <c r="H1327" s="60" t="s">
        <v>41</v>
      </c>
      <c r="I1327">
        <f>--ISNUMBER(IFERROR(SEARCH(Anketa!$E$3,'SDF biotopi'!$A1327,1),""))</f>
        <v>0</v>
      </c>
      <c r="J1327" t="str">
        <f>IF(I1327=1,COUNTIF($I$2:I1327,1),"")</f>
        <v/>
      </c>
      <c r="K1327" t="str">
        <f>IFERROR(INDEX($B$2:$B$2873,MATCH(ROWS($J$2:J1327),$J$2:$J$2873,0)),"")</f>
        <v/>
      </c>
    </row>
    <row r="1328" spans="1:11">
      <c r="A1328" s="60" t="s">
        <v>378</v>
      </c>
      <c r="B1328" s="60" t="s">
        <v>807</v>
      </c>
      <c r="C1328" s="59">
        <v>1.89</v>
      </c>
      <c r="D1328" s="60" t="s">
        <v>39</v>
      </c>
      <c r="E1328" s="60" t="s">
        <v>818</v>
      </c>
      <c r="F1328" s="60" t="s">
        <v>40</v>
      </c>
      <c r="G1328" s="60" t="s">
        <v>818</v>
      </c>
      <c r="H1328" s="60" t="s">
        <v>818</v>
      </c>
      <c r="I1328">
        <f>--ISNUMBER(IFERROR(SEARCH(Anketa!$E$3,'SDF biotopi'!$A1328,1),""))</f>
        <v>0</v>
      </c>
      <c r="J1328" t="str">
        <f>IF(I1328=1,COUNTIF($I$2:I1328,1),"")</f>
        <v/>
      </c>
      <c r="K1328" t="str">
        <f>IFERROR(INDEX($B$2:$B$2873,MATCH(ROWS($J$2:J1328),$J$2:$J$2873,0)),"")</f>
        <v/>
      </c>
    </row>
    <row r="1329" spans="1:11">
      <c r="A1329" s="60" t="s">
        <v>380</v>
      </c>
      <c r="B1329" s="60" t="s">
        <v>812</v>
      </c>
      <c r="C1329" s="59">
        <v>0.23</v>
      </c>
      <c r="D1329" s="60" t="s">
        <v>39</v>
      </c>
      <c r="E1329" s="60" t="s">
        <v>818</v>
      </c>
      <c r="F1329" s="60" t="s">
        <v>40</v>
      </c>
      <c r="G1329" s="60" t="s">
        <v>818</v>
      </c>
      <c r="H1329" s="60" t="s">
        <v>818</v>
      </c>
      <c r="I1329">
        <f>--ISNUMBER(IFERROR(SEARCH(Anketa!$E$3,'SDF biotopi'!$A1329,1),""))</f>
        <v>0</v>
      </c>
      <c r="J1329" t="str">
        <f>IF(I1329=1,COUNTIF($I$2:I1329,1),"")</f>
        <v/>
      </c>
      <c r="K1329" t="str">
        <f>IFERROR(INDEX($B$2:$B$2873,MATCH(ROWS($J$2:J1329),$J$2:$J$2873,0)),"")</f>
        <v/>
      </c>
    </row>
    <row r="1330" spans="1:11">
      <c r="A1330" s="60" t="s">
        <v>380</v>
      </c>
      <c r="B1330" s="60" t="s">
        <v>803</v>
      </c>
      <c r="C1330" s="59">
        <v>2.4700000000000002</v>
      </c>
      <c r="D1330" s="60" t="s">
        <v>39</v>
      </c>
      <c r="E1330" s="60" t="s">
        <v>40</v>
      </c>
      <c r="F1330" s="60" t="s">
        <v>40</v>
      </c>
      <c r="G1330" s="60" t="s">
        <v>210</v>
      </c>
      <c r="H1330" s="60" t="s">
        <v>41</v>
      </c>
      <c r="I1330">
        <f>--ISNUMBER(IFERROR(SEARCH(Anketa!$E$3,'SDF biotopi'!$A1330,1),""))</f>
        <v>0</v>
      </c>
      <c r="J1330" t="str">
        <f>IF(I1330=1,COUNTIF($I$2:I1330,1),"")</f>
        <v/>
      </c>
      <c r="K1330" t="str">
        <f>IFERROR(INDEX($B$2:$B$2873,MATCH(ROWS($J$2:J1330),$J$2:$J$2873,0)),"")</f>
        <v/>
      </c>
    </row>
    <row r="1331" spans="1:11">
      <c r="A1331" s="60" t="s">
        <v>382</v>
      </c>
      <c r="B1331" s="60" t="s">
        <v>810</v>
      </c>
      <c r="C1331" s="59">
        <v>0.09</v>
      </c>
      <c r="D1331" s="60" t="s">
        <v>39</v>
      </c>
      <c r="E1331" s="60" t="s">
        <v>40</v>
      </c>
      <c r="F1331" s="60" t="s">
        <v>40</v>
      </c>
      <c r="G1331" s="60" t="s">
        <v>41</v>
      </c>
      <c r="H1331" s="60" t="s">
        <v>40</v>
      </c>
      <c r="I1331">
        <f>--ISNUMBER(IFERROR(SEARCH(Anketa!$E$3,'SDF biotopi'!$A1331,1),""))</f>
        <v>0</v>
      </c>
      <c r="J1331" t="str">
        <f>IF(I1331=1,COUNTIF($I$2:I1331,1),"")</f>
        <v/>
      </c>
      <c r="K1331" t="str">
        <f>IFERROR(INDEX($B$2:$B$2873,MATCH(ROWS($J$2:J1331),$J$2:$J$2873,0)),"")</f>
        <v/>
      </c>
    </row>
    <row r="1332" spans="1:11">
      <c r="A1332" s="60" t="s">
        <v>382</v>
      </c>
      <c r="B1332" s="60" t="s">
        <v>802</v>
      </c>
      <c r="C1332" s="59">
        <v>12.92</v>
      </c>
      <c r="D1332" s="60" t="s">
        <v>39</v>
      </c>
      <c r="E1332" s="60" t="s">
        <v>41</v>
      </c>
      <c r="F1332" s="60" t="s">
        <v>40</v>
      </c>
      <c r="G1332" s="60" t="s">
        <v>210</v>
      </c>
      <c r="H1332" s="60" t="s">
        <v>41</v>
      </c>
      <c r="I1332">
        <f>--ISNUMBER(IFERROR(SEARCH(Anketa!$E$3,'SDF biotopi'!$A1332,1),""))</f>
        <v>0</v>
      </c>
      <c r="J1332" t="str">
        <f>IF(I1332=1,COUNTIF($I$2:I1332,1),"")</f>
        <v/>
      </c>
      <c r="K1332" t="str">
        <f>IFERROR(INDEX($B$2:$B$2873,MATCH(ROWS($J$2:J1332),$J$2:$J$2873,0)),"")</f>
        <v/>
      </c>
    </row>
    <row r="1333" spans="1:11">
      <c r="A1333" s="60" t="s">
        <v>382</v>
      </c>
      <c r="B1333" s="60" t="s">
        <v>816</v>
      </c>
      <c r="C1333" s="59">
        <v>31.32</v>
      </c>
      <c r="D1333" s="60" t="s">
        <v>39</v>
      </c>
      <c r="E1333" s="60" t="s">
        <v>818</v>
      </c>
      <c r="F1333" s="60" t="s">
        <v>40</v>
      </c>
      <c r="G1333" s="60" t="s">
        <v>818</v>
      </c>
      <c r="H1333" s="60" t="s">
        <v>818</v>
      </c>
      <c r="I1333">
        <f>--ISNUMBER(IFERROR(SEARCH(Anketa!$E$3,'SDF biotopi'!$A1333,1),""))</f>
        <v>0</v>
      </c>
      <c r="J1333" t="str">
        <f>IF(I1333=1,COUNTIF($I$2:I1333,1),"")</f>
        <v/>
      </c>
      <c r="K1333" t="str">
        <f>IFERROR(INDEX($B$2:$B$2873,MATCH(ROWS($J$2:J1333),$J$2:$J$2873,0)),"")</f>
        <v/>
      </c>
    </row>
    <row r="1334" spans="1:11">
      <c r="A1334" s="60" t="s">
        <v>382</v>
      </c>
      <c r="B1334" s="60" t="s">
        <v>808</v>
      </c>
      <c r="C1334" s="59">
        <v>0</v>
      </c>
      <c r="D1334" s="60" t="s">
        <v>67</v>
      </c>
      <c r="E1334" s="60" t="s">
        <v>50</v>
      </c>
      <c r="F1334" s="60" t="s">
        <v>818</v>
      </c>
      <c r="G1334" s="60" t="s">
        <v>818</v>
      </c>
      <c r="H1334" s="60" t="s">
        <v>818</v>
      </c>
      <c r="I1334">
        <f>--ISNUMBER(IFERROR(SEARCH(Anketa!$E$3,'SDF biotopi'!$A1334,1),""))</f>
        <v>0</v>
      </c>
      <c r="J1334" t="str">
        <f>IF(I1334=1,COUNTIF($I$2:I1334,1),"")</f>
        <v/>
      </c>
      <c r="K1334" t="str">
        <f>IFERROR(INDEX($B$2:$B$2873,MATCH(ROWS($J$2:J1334),$J$2:$J$2873,0)),"")</f>
        <v/>
      </c>
    </row>
    <row r="1335" spans="1:11">
      <c r="A1335" s="60" t="s">
        <v>382</v>
      </c>
      <c r="B1335" s="60" t="s">
        <v>807</v>
      </c>
      <c r="C1335" s="59">
        <v>0</v>
      </c>
      <c r="D1335" s="60" t="s">
        <v>67</v>
      </c>
      <c r="E1335" s="60" t="s">
        <v>50</v>
      </c>
      <c r="F1335" s="60" t="s">
        <v>40</v>
      </c>
      <c r="G1335" s="60" t="s">
        <v>818</v>
      </c>
      <c r="H1335" s="60" t="s">
        <v>818</v>
      </c>
      <c r="I1335">
        <f>--ISNUMBER(IFERROR(SEARCH(Anketa!$E$3,'SDF biotopi'!$A1335,1),""))</f>
        <v>0</v>
      </c>
      <c r="J1335" t="str">
        <f>IF(I1335=1,COUNTIF($I$2:I1335,1),"")</f>
        <v/>
      </c>
      <c r="K1335" t="str">
        <f>IFERROR(INDEX($B$2:$B$2873,MATCH(ROWS($J$2:J1335),$J$2:$J$2873,0)),"")</f>
        <v/>
      </c>
    </row>
    <row r="1336" spans="1:11">
      <c r="A1336" s="60" t="s">
        <v>384</v>
      </c>
      <c r="B1336" s="60" t="s">
        <v>837</v>
      </c>
      <c r="C1336" s="59">
        <v>0</v>
      </c>
      <c r="D1336" s="60" t="s">
        <v>67</v>
      </c>
      <c r="E1336" s="60" t="s">
        <v>50</v>
      </c>
      <c r="F1336" s="60" t="s">
        <v>824</v>
      </c>
      <c r="G1336" s="60" t="s">
        <v>824</v>
      </c>
      <c r="H1336" s="60" t="s">
        <v>824</v>
      </c>
      <c r="I1336">
        <f>--ISNUMBER(IFERROR(SEARCH(Anketa!$E$3,'SDF biotopi'!$A1336,1),""))</f>
        <v>0</v>
      </c>
      <c r="J1336" t="str">
        <f>IF(I1336=1,COUNTIF($I$2:I1336,1),"")</f>
        <v/>
      </c>
      <c r="K1336" t="str">
        <f>IFERROR(INDEX($B$2:$B$2873,MATCH(ROWS($J$2:J1336),$J$2:$J$2873,0)),"")</f>
        <v/>
      </c>
    </row>
    <row r="1337" spans="1:11">
      <c r="A1337" s="60" t="s">
        <v>384</v>
      </c>
      <c r="B1337" s="60" t="s">
        <v>803</v>
      </c>
      <c r="C1337" s="59">
        <v>32.46</v>
      </c>
      <c r="D1337" s="60" t="s">
        <v>39</v>
      </c>
      <c r="E1337" s="60" t="s">
        <v>41</v>
      </c>
      <c r="F1337" s="60" t="s">
        <v>41</v>
      </c>
      <c r="G1337" s="60" t="s">
        <v>41</v>
      </c>
      <c r="H1337" s="60" t="s">
        <v>41</v>
      </c>
      <c r="I1337">
        <f>--ISNUMBER(IFERROR(SEARCH(Anketa!$E$3,'SDF biotopi'!$A1337,1),""))</f>
        <v>0</v>
      </c>
      <c r="J1337" t="str">
        <f>IF(I1337=1,COUNTIF($I$2:I1337,1),"")</f>
        <v/>
      </c>
      <c r="K1337" t="str">
        <f>IFERROR(INDEX($B$2:$B$2873,MATCH(ROWS($J$2:J1337),$J$2:$J$2873,0)),"")</f>
        <v/>
      </c>
    </row>
    <row r="1338" spans="1:11">
      <c r="A1338" s="60" t="s">
        <v>384</v>
      </c>
      <c r="B1338" s="60" t="s">
        <v>812</v>
      </c>
      <c r="C1338" s="59">
        <v>13.26</v>
      </c>
      <c r="D1338" s="60" t="s">
        <v>39</v>
      </c>
      <c r="E1338" s="60" t="s">
        <v>818</v>
      </c>
      <c r="F1338" s="60" t="s">
        <v>40</v>
      </c>
      <c r="G1338" s="60" t="s">
        <v>818</v>
      </c>
      <c r="H1338" s="60" t="s">
        <v>818</v>
      </c>
      <c r="I1338">
        <f>--ISNUMBER(IFERROR(SEARCH(Anketa!$E$3,'SDF biotopi'!$A1338,1),""))</f>
        <v>0</v>
      </c>
      <c r="J1338" t="str">
        <f>IF(I1338=1,COUNTIF($I$2:I1338,1),"")</f>
        <v/>
      </c>
      <c r="K1338" t="str">
        <f>IFERROR(INDEX($B$2:$B$2873,MATCH(ROWS($J$2:J1338),$J$2:$J$2873,0)),"")</f>
        <v/>
      </c>
    </row>
    <row r="1339" spans="1:11">
      <c r="A1339" s="60" t="s">
        <v>386</v>
      </c>
      <c r="B1339" s="60" t="s">
        <v>802</v>
      </c>
      <c r="C1339" s="59">
        <v>1.05</v>
      </c>
      <c r="D1339" s="60" t="s">
        <v>39</v>
      </c>
      <c r="E1339" s="60" t="s">
        <v>818</v>
      </c>
      <c r="F1339" s="60" t="s">
        <v>40</v>
      </c>
      <c r="G1339" s="60" t="s">
        <v>818</v>
      </c>
      <c r="H1339" s="60" t="s">
        <v>818</v>
      </c>
      <c r="I1339">
        <f>--ISNUMBER(IFERROR(SEARCH(Anketa!$E$3,'SDF biotopi'!$A1339,1),""))</f>
        <v>0</v>
      </c>
      <c r="J1339" t="str">
        <f>IF(I1339=1,COUNTIF($I$2:I1339,1),"")</f>
        <v/>
      </c>
      <c r="K1339" t="str">
        <f>IFERROR(INDEX($B$2:$B$2873,MATCH(ROWS($J$2:J1339),$J$2:$J$2873,0)),"")</f>
        <v/>
      </c>
    </row>
    <row r="1340" spans="1:11">
      <c r="A1340" s="60" t="s">
        <v>386</v>
      </c>
      <c r="B1340" s="60" t="s">
        <v>810</v>
      </c>
      <c r="C1340" s="59">
        <v>1.07</v>
      </c>
      <c r="D1340" s="60" t="s">
        <v>39</v>
      </c>
      <c r="E1340" s="60" t="s">
        <v>40</v>
      </c>
      <c r="F1340" s="60" t="s">
        <v>40</v>
      </c>
      <c r="G1340" s="60" t="s">
        <v>40</v>
      </c>
      <c r="H1340" s="60" t="s">
        <v>40</v>
      </c>
      <c r="I1340">
        <f>--ISNUMBER(IFERROR(SEARCH(Anketa!$E$3,'SDF biotopi'!$A1340,1),""))</f>
        <v>0</v>
      </c>
      <c r="J1340" t="str">
        <f>IF(I1340=1,COUNTIF($I$2:I1340,1),"")</f>
        <v/>
      </c>
      <c r="K1340" t="str">
        <f>IFERROR(INDEX($B$2:$B$2873,MATCH(ROWS($J$2:J1340),$J$2:$J$2873,0)),"")</f>
        <v/>
      </c>
    </row>
    <row r="1341" spans="1:11">
      <c r="A1341" s="60" t="s">
        <v>386</v>
      </c>
      <c r="B1341" s="60" t="s">
        <v>823</v>
      </c>
      <c r="C1341" s="59">
        <v>174.55</v>
      </c>
      <c r="D1341" s="60" t="s">
        <v>39</v>
      </c>
      <c r="E1341" s="60" t="s">
        <v>40</v>
      </c>
      <c r="F1341" s="60" t="s">
        <v>40</v>
      </c>
      <c r="G1341" s="60" t="s">
        <v>41</v>
      </c>
      <c r="H1341" s="60" t="s">
        <v>40</v>
      </c>
      <c r="I1341">
        <f>--ISNUMBER(IFERROR(SEARCH(Anketa!$E$3,'SDF biotopi'!$A1341,1),""))</f>
        <v>0</v>
      </c>
      <c r="J1341" t="str">
        <f>IF(I1341=1,COUNTIF($I$2:I1341,1),"")</f>
        <v/>
      </c>
      <c r="K1341" t="str">
        <f>IFERROR(INDEX($B$2:$B$2873,MATCH(ROWS($J$2:J1341),$J$2:$J$2873,0)),"")</f>
        <v/>
      </c>
    </row>
    <row r="1342" spans="1:11">
      <c r="A1342" s="60" t="s">
        <v>386</v>
      </c>
      <c r="B1342" s="60" t="s">
        <v>808</v>
      </c>
      <c r="C1342" s="59">
        <v>0.38</v>
      </c>
      <c r="D1342" s="60" t="s">
        <v>39</v>
      </c>
      <c r="E1342" s="60" t="s">
        <v>41</v>
      </c>
      <c r="F1342" s="60" t="s">
        <v>40</v>
      </c>
      <c r="G1342" s="60" t="s">
        <v>210</v>
      </c>
      <c r="H1342" s="60" t="s">
        <v>40</v>
      </c>
      <c r="I1342">
        <f>--ISNUMBER(IFERROR(SEARCH(Anketa!$E$3,'SDF biotopi'!$A1342,1),""))</f>
        <v>0</v>
      </c>
      <c r="J1342" t="str">
        <f>IF(I1342=1,COUNTIF($I$2:I1342,1),"")</f>
        <v/>
      </c>
      <c r="K1342" t="str">
        <f>IFERROR(INDEX($B$2:$B$2873,MATCH(ROWS($J$2:J1342),$J$2:$J$2873,0)),"")</f>
        <v/>
      </c>
    </row>
    <row r="1343" spans="1:11">
      <c r="A1343" s="60" t="s">
        <v>386</v>
      </c>
      <c r="B1343" s="60" t="s">
        <v>811</v>
      </c>
      <c r="C1343" s="59">
        <v>0</v>
      </c>
      <c r="D1343" s="60" t="s">
        <v>39</v>
      </c>
      <c r="E1343" s="60" t="s">
        <v>41</v>
      </c>
      <c r="F1343" s="60" t="s">
        <v>40</v>
      </c>
      <c r="G1343" s="60" t="s">
        <v>210</v>
      </c>
      <c r="H1343" s="60" t="s">
        <v>40</v>
      </c>
      <c r="I1343">
        <f>--ISNUMBER(IFERROR(SEARCH(Anketa!$E$3,'SDF biotopi'!$A1343,1),""))</f>
        <v>0</v>
      </c>
      <c r="J1343" t="str">
        <f>IF(I1343=1,COUNTIF($I$2:I1343,1),"")</f>
        <v/>
      </c>
      <c r="K1343" t="str">
        <f>IFERROR(INDEX($B$2:$B$2873,MATCH(ROWS($J$2:J1343),$J$2:$J$2873,0)),"")</f>
        <v/>
      </c>
    </row>
    <row r="1344" spans="1:11">
      <c r="A1344" s="60" t="s">
        <v>386</v>
      </c>
      <c r="B1344" s="60" t="s">
        <v>814</v>
      </c>
      <c r="C1344" s="59">
        <v>0.3</v>
      </c>
      <c r="D1344" s="60" t="s">
        <v>39</v>
      </c>
      <c r="E1344" s="60" t="s">
        <v>818</v>
      </c>
      <c r="F1344" s="60" t="s">
        <v>40</v>
      </c>
      <c r="G1344" s="60" t="s">
        <v>818</v>
      </c>
      <c r="H1344" s="60" t="s">
        <v>818</v>
      </c>
      <c r="I1344">
        <f>--ISNUMBER(IFERROR(SEARCH(Anketa!$E$3,'SDF biotopi'!$A1344,1),""))</f>
        <v>0</v>
      </c>
      <c r="J1344" t="str">
        <f>IF(I1344=1,COUNTIF($I$2:I1344,1),"")</f>
        <v/>
      </c>
      <c r="K1344" t="str">
        <f>IFERROR(INDEX($B$2:$B$2873,MATCH(ROWS($J$2:J1344),$J$2:$J$2873,0)),"")</f>
        <v/>
      </c>
    </row>
    <row r="1345" spans="1:11">
      <c r="A1345" s="60" t="s">
        <v>386</v>
      </c>
      <c r="B1345" s="60" t="s">
        <v>815</v>
      </c>
      <c r="C1345" s="59">
        <v>0.52</v>
      </c>
      <c r="D1345" s="60" t="s">
        <v>39</v>
      </c>
      <c r="E1345" s="60" t="s">
        <v>818</v>
      </c>
      <c r="F1345" s="60" t="s">
        <v>40</v>
      </c>
      <c r="G1345" s="60" t="s">
        <v>818</v>
      </c>
      <c r="H1345" s="60" t="s">
        <v>818</v>
      </c>
      <c r="I1345">
        <f>--ISNUMBER(IFERROR(SEARCH(Anketa!$E$3,'SDF biotopi'!$A1345,1),""))</f>
        <v>0</v>
      </c>
      <c r="J1345" t="str">
        <f>IF(I1345=1,COUNTIF($I$2:I1345,1),"")</f>
        <v/>
      </c>
      <c r="K1345" t="str">
        <f>IFERROR(INDEX($B$2:$B$2873,MATCH(ROWS($J$2:J1345),$J$2:$J$2873,0)),"")</f>
        <v/>
      </c>
    </row>
    <row r="1346" spans="1:11">
      <c r="A1346" s="60" t="s">
        <v>386</v>
      </c>
      <c r="B1346" s="60" t="s">
        <v>807</v>
      </c>
      <c r="C1346" s="59">
        <v>0.18</v>
      </c>
      <c r="D1346" s="60" t="s">
        <v>39</v>
      </c>
      <c r="E1346" s="60" t="s">
        <v>818</v>
      </c>
      <c r="F1346" s="60" t="s">
        <v>40</v>
      </c>
      <c r="G1346" s="60" t="s">
        <v>818</v>
      </c>
      <c r="H1346" s="60" t="s">
        <v>818</v>
      </c>
      <c r="I1346">
        <f>--ISNUMBER(IFERROR(SEARCH(Anketa!$E$3,'SDF biotopi'!$A1346,1),""))</f>
        <v>0</v>
      </c>
      <c r="J1346" t="str">
        <f>IF(I1346=1,COUNTIF($I$2:I1346,1),"")</f>
        <v/>
      </c>
      <c r="K1346" t="str">
        <f>IFERROR(INDEX($B$2:$B$2873,MATCH(ROWS($J$2:J1346),$J$2:$J$2873,0)),"")</f>
        <v/>
      </c>
    </row>
    <row r="1347" spans="1:11">
      <c r="A1347" s="60" t="s">
        <v>388</v>
      </c>
      <c r="B1347" s="60" t="s">
        <v>808</v>
      </c>
      <c r="C1347" s="59">
        <v>10.29</v>
      </c>
      <c r="D1347" s="60" t="s">
        <v>39</v>
      </c>
      <c r="E1347" s="60" t="s">
        <v>41</v>
      </c>
      <c r="F1347" s="60" t="s">
        <v>40</v>
      </c>
      <c r="G1347" s="60" t="s">
        <v>41</v>
      </c>
      <c r="H1347" s="60" t="s">
        <v>41</v>
      </c>
      <c r="I1347">
        <f>--ISNUMBER(IFERROR(SEARCH(Anketa!$E$3,'SDF biotopi'!$A1347,1),""))</f>
        <v>0</v>
      </c>
      <c r="J1347" t="str">
        <f>IF(I1347=1,COUNTIF($I$2:I1347,1),"")</f>
        <v/>
      </c>
      <c r="K1347" t="str">
        <f>IFERROR(INDEX($B$2:$B$2873,MATCH(ROWS($J$2:J1347),$J$2:$J$2873,0)),"")</f>
        <v/>
      </c>
    </row>
    <row r="1348" spans="1:11">
      <c r="A1348" s="60" t="s">
        <v>388</v>
      </c>
      <c r="B1348" s="60" t="s">
        <v>805</v>
      </c>
      <c r="C1348" s="59">
        <v>0</v>
      </c>
      <c r="D1348" s="60" t="s">
        <v>39</v>
      </c>
      <c r="E1348" s="60" t="s">
        <v>210</v>
      </c>
      <c r="F1348" s="60" t="s">
        <v>40</v>
      </c>
      <c r="G1348" s="60" t="s">
        <v>210</v>
      </c>
      <c r="H1348" s="60" t="s">
        <v>41</v>
      </c>
      <c r="I1348">
        <f>--ISNUMBER(IFERROR(SEARCH(Anketa!$E$3,'SDF biotopi'!$A1348,1),""))</f>
        <v>0</v>
      </c>
      <c r="J1348" t="str">
        <f>IF(I1348=1,COUNTIF($I$2:I1348,1),"")</f>
        <v/>
      </c>
      <c r="K1348" t="str">
        <f>IFERROR(INDEX($B$2:$B$2873,MATCH(ROWS($J$2:J1348),$J$2:$J$2873,0)),"")</f>
        <v/>
      </c>
    </row>
    <row r="1349" spans="1:11">
      <c r="A1349" s="60" t="s">
        <v>388</v>
      </c>
      <c r="B1349" s="60" t="s">
        <v>802</v>
      </c>
      <c r="C1349" s="59">
        <v>22.06</v>
      </c>
      <c r="D1349" s="60" t="s">
        <v>39</v>
      </c>
      <c r="E1349" s="60" t="s">
        <v>818</v>
      </c>
      <c r="F1349" s="60" t="s">
        <v>40</v>
      </c>
      <c r="G1349" s="60" t="s">
        <v>818</v>
      </c>
      <c r="H1349" s="60" t="s">
        <v>818</v>
      </c>
      <c r="I1349">
        <f>--ISNUMBER(IFERROR(SEARCH(Anketa!$E$3,'SDF biotopi'!$A1349,1),""))</f>
        <v>0</v>
      </c>
      <c r="J1349" t="str">
        <f>IF(I1349=1,COUNTIF($I$2:I1349,1),"")</f>
        <v/>
      </c>
      <c r="K1349" t="str">
        <f>IFERROR(INDEX($B$2:$B$2873,MATCH(ROWS($J$2:J1349),$J$2:$J$2873,0)),"")</f>
        <v/>
      </c>
    </row>
    <row r="1350" spans="1:11">
      <c r="A1350" s="60" t="s">
        <v>388</v>
      </c>
      <c r="B1350" s="60" t="s">
        <v>828</v>
      </c>
      <c r="C1350" s="59">
        <v>0</v>
      </c>
      <c r="D1350" s="60" t="s">
        <v>67</v>
      </c>
      <c r="E1350" s="60" t="s">
        <v>50</v>
      </c>
      <c r="F1350" s="60" t="s">
        <v>824</v>
      </c>
      <c r="G1350" s="60" t="s">
        <v>824</v>
      </c>
      <c r="H1350" s="60" t="s">
        <v>824</v>
      </c>
      <c r="I1350">
        <f>--ISNUMBER(IFERROR(SEARCH(Anketa!$E$3,'SDF biotopi'!$A1350,1),""))</f>
        <v>0</v>
      </c>
      <c r="J1350" t="str">
        <f>IF(I1350=1,COUNTIF($I$2:I1350,1),"")</f>
        <v/>
      </c>
      <c r="K1350" t="str">
        <f>IFERROR(INDEX($B$2:$B$2873,MATCH(ROWS($J$2:J1350),$J$2:$J$2873,0)),"")</f>
        <v/>
      </c>
    </row>
    <row r="1351" spans="1:11">
      <c r="A1351" s="60" t="s">
        <v>388</v>
      </c>
      <c r="B1351" s="60" t="s">
        <v>814</v>
      </c>
      <c r="C1351" s="59">
        <v>163.13999999999999</v>
      </c>
      <c r="D1351" s="60" t="s">
        <v>39</v>
      </c>
      <c r="E1351" s="60" t="s">
        <v>210</v>
      </c>
      <c r="F1351" s="60" t="s">
        <v>40</v>
      </c>
      <c r="G1351" s="60" t="s">
        <v>41</v>
      </c>
      <c r="H1351" s="60" t="s">
        <v>41</v>
      </c>
      <c r="I1351">
        <f>--ISNUMBER(IFERROR(SEARCH(Anketa!$E$3,'SDF biotopi'!$A1351,1),""))</f>
        <v>0</v>
      </c>
      <c r="J1351" t="str">
        <f>IF(I1351=1,COUNTIF($I$2:I1351,1),"")</f>
        <v/>
      </c>
      <c r="K1351" t="str">
        <f>IFERROR(INDEX($B$2:$B$2873,MATCH(ROWS($J$2:J1351),$J$2:$J$2873,0)),"")</f>
        <v/>
      </c>
    </row>
    <row r="1352" spans="1:11">
      <c r="A1352" s="60" t="s">
        <v>390</v>
      </c>
      <c r="B1352" s="60" t="s">
        <v>811</v>
      </c>
      <c r="C1352" s="59">
        <v>14.3</v>
      </c>
      <c r="D1352" s="60" t="s">
        <v>39</v>
      </c>
      <c r="E1352" s="60" t="s">
        <v>41</v>
      </c>
      <c r="F1352" s="60" t="s">
        <v>40</v>
      </c>
      <c r="G1352" s="60" t="s">
        <v>41</v>
      </c>
      <c r="H1352" s="60" t="s">
        <v>41</v>
      </c>
      <c r="I1352">
        <f>--ISNUMBER(IFERROR(SEARCH(Anketa!$E$3,'SDF biotopi'!$A1352,1),""))</f>
        <v>0</v>
      </c>
      <c r="J1352" t="str">
        <f>IF(I1352=1,COUNTIF($I$2:I1352,1),"")</f>
        <v/>
      </c>
      <c r="K1352" t="str">
        <f>IFERROR(INDEX($B$2:$B$2873,MATCH(ROWS($J$2:J1352),$J$2:$J$2873,0)),"")</f>
        <v/>
      </c>
    </row>
    <row r="1353" spans="1:11">
      <c r="A1353" s="60" t="s">
        <v>390</v>
      </c>
      <c r="B1353" s="60" t="s">
        <v>803</v>
      </c>
      <c r="C1353" s="59">
        <v>10.78</v>
      </c>
      <c r="D1353" s="60" t="s">
        <v>39</v>
      </c>
      <c r="E1353" s="60" t="s">
        <v>41</v>
      </c>
      <c r="F1353" s="60" t="s">
        <v>40</v>
      </c>
      <c r="G1353" s="60" t="s">
        <v>41</v>
      </c>
      <c r="H1353" s="60" t="s">
        <v>41</v>
      </c>
      <c r="I1353">
        <f>--ISNUMBER(IFERROR(SEARCH(Anketa!$E$3,'SDF biotopi'!$A1353,1),""))</f>
        <v>0</v>
      </c>
      <c r="J1353" t="str">
        <f>IF(I1353=1,COUNTIF($I$2:I1353,1),"")</f>
        <v/>
      </c>
      <c r="K1353" t="str">
        <f>IFERROR(INDEX($B$2:$B$2873,MATCH(ROWS($J$2:J1353),$J$2:$J$2873,0)),"")</f>
        <v/>
      </c>
    </row>
    <row r="1354" spans="1:11">
      <c r="A1354" s="60" t="s">
        <v>392</v>
      </c>
      <c r="B1354" s="60" t="s">
        <v>804</v>
      </c>
      <c r="C1354" s="59">
        <v>54.89</v>
      </c>
      <c r="D1354" s="60" t="s">
        <v>39</v>
      </c>
      <c r="E1354" s="60" t="s">
        <v>41</v>
      </c>
      <c r="F1354" s="60" t="s">
        <v>40</v>
      </c>
      <c r="G1354" s="60" t="s">
        <v>41</v>
      </c>
      <c r="H1354" s="60" t="s">
        <v>41</v>
      </c>
      <c r="I1354">
        <f>--ISNUMBER(IFERROR(SEARCH(Anketa!$E$3,'SDF biotopi'!$A1354,1),""))</f>
        <v>0</v>
      </c>
      <c r="J1354" t="str">
        <f>IF(I1354=1,COUNTIF($I$2:I1354,1),"")</f>
        <v/>
      </c>
      <c r="K1354" t="str">
        <f>IFERROR(INDEX($B$2:$B$2873,MATCH(ROWS($J$2:J1354),$J$2:$J$2873,0)),"")</f>
        <v/>
      </c>
    </row>
    <row r="1355" spans="1:11">
      <c r="A1355" s="60" t="s">
        <v>392</v>
      </c>
      <c r="B1355" s="60" t="s">
        <v>813</v>
      </c>
      <c r="C1355" s="59">
        <v>1E-4</v>
      </c>
      <c r="D1355" s="60" t="s">
        <v>39</v>
      </c>
      <c r="E1355" s="60" t="s">
        <v>41</v>
      </c>
      <c r="F1355" s="60" t="s">
        <v>40</v>
      </c>
      <c r="G1355" s="60" t="s">
        <v>41</v>
      </c>
      <c r="H1355" s="60" t="s">
        <v>41</v>
      </c>
      <c r="I1355">
        <f>--ISNUMBER(IFERROR(SEARCH(Anketa!$E$3,'SDF biotopi'!$A1355,1),""))</f>
        <v>0</v>
      </c>
      <c r="J1355" t="str">
        <f>IF(I1355=1,COUNTIF($I$2:I1355,1),"")</f>
        <v/>
      </c>
      <c r="K1355" t="str">
        <f>IFERROR(INDEX($B$2:$B$2873,MATCH(ROWS($J$2:J1355),$J$2:$J$2873,0)),"")</f>
        <v/>
      </c>
    </row>
    <row r="1356" spans="1:11">
      <c r="A1356" s="60" t="s">
        <v>392</v>
      </c>
      <c r="B1356" s="60" t="s">
        <v>810</v>
      </c>
      <c r="C1356" s="59">
        <v>10.8</v>
      </c>
      <c r="D1356" s="60" t="s">
        <v>39</v>
      </c>
      <c r="E1356" s="60" t="s">
        <v>40</v>
      </c>
      <c r="F1356" s="60" t="s">
        <v>40</v>
      </c>
      <c r="G1356" s="60" t="s">
        <v>41</v>
      </c>
      <c r="H1356" s="60" t="s">
        <v>41</v>
      </c>
      <c r="I1356">
        <f>--ISNUMBER(IFERROR(SEARCH(Anketa!$E$3,'SDF biotopi'!$A1356,1),""))</f>
        <v>0</v>
      </c>
      <c r="J1356" t="str">
        <f>IF(I1356=1,COUNTIF($I$2:I1356,1),"")</f>
        <v/>
      </c>
      <c r="K1356" t="str">
        <f>IFERROR(INDEX($B$2:$B$2873,MATCH(ROWS($J$2:J1356),$J$2:$J$2873,0)),"")</f>
        <v/>
      </c>
    </row>
    <row r="1357" spans="1:11">
      <c r="A1357" s="60" t="s">
        <v>392</v>
      </c>
      <c r="B1357" s="60" t="s">
        <v>807</v>
      </c>
      <c r="C1357" s="59">
        <v>0.86</v>
      </c>
      <c r="D1357" s="60" t="s">
        <v>39</v>
      </c>
      <c r="E1357" s="60" t="s">
        <v>50</v>
      </c>
      <c r="F1357" s="60" t="s">
        <v>40</v>
      </c>
      <c r="G1357" s="60" t="s">
        <v>824</v>
      </c>
      <c r="H1357" s="60" t="s">
        <v>824</v>
      </c>
      <c r="I1357">
        <f>--ISNUMBER(IFERROR(SEARCH(Anketa!$E$3,'SDF biotopi'!$A1357,1),""))</f>
        <v>0</v>
      </c>
      <c r="J1357" t="str">
        <f>IF(I1357=1,COUNTIF($I$2:I1357,1),"")</f>
        <v/>
      </c>
      <c r="K1357" t="str">
        <f>IFERROR(INDEX($B$2:$B$2873,MATCH(ROWS($J$2:J1357),$J$2:$J$2873,0)),"")</f>
        <v/>
      </c>
    </row>
    <row r="1358" spans="1:11">
      <c r="A1358" s="60" t="s">
        <v>392</v>
      </c>
      <c r="B1358" s="60" t="s">
        <v>803</v>
      </c>
      <c r="C1358" s="59">
        <v>24.58</v>
      </c>
      <c r="D1358" s="60" t="s">
        <v>39</v>
      </c>
      <c r="E1358" s="60" t="s">
        <v>41</v>
      </c>
      <c r="F1358" s="60" t="s">
        <v>40</v>
      </c>
      <c r="G1358" s="60" t="s">
        <v>41</v>
      </c>
      <c r="H1358" s="60" t="s">
        <v>41</v>
      </c>
      <c r="I1358">
        <f>--ISNUMBER(IFERROR(SEARCH(Anketa!$E$3,'SDF biotopi'!$A1358,1),""))</f>
        <v>0</v>
      </c>
      <c r="J1358" t="str">
        <f>IF(I1358=1,COUNTIF($I$2:I1358,1),"")</f>
        <v/>
      </c>
      <c r="K1358" t="str">
        <f>IFERROR(INDEX($B$2:$B$2873,MATCH(ROWS($J$2:J1358),$J$2:$J$2873,0)),"")</f>
        <v/>
      </c>
    </row>
    <row r="1359" spans="1:11">
      <c r="A1359" s="60" t="s">
        <v>392</v>
      </c>
      <c r="B1359" s="60" t="s">
        <v>802</v>
      </c>
      <c r="C1359" s="59">
        <v>23.92</v>
      </c>
      <c r="D1359" s="60" t="s">
        <v>39</v>
      </c>
      <c r="E1359" s="60" t="s">
        <v>50</v>
      </c>
      <c r="F1359" s="60" t="s">
        <v>40</v>
      </c>
      <c r="G1359" s="60" t="s">
        <v>41</v>
      </c>
      <c r="H1359" s="60" t="s">
        <v>40</v>
      </c>
      <c r="I1359">
        <f>--ISNUMBER(IFERROR(SEARCH(Anketa!$E$3,'SDF biotopi'!$A1359,1),""))</f>
        <v>0</v>
      </c>
      <c r="J1359" t="str">
        <f>IF(I1359=1,COUNTIF($I$2:I1359,1),"")</f>
        <v/>
      </c>
      <c r="K1359" t="str">
        <f>IFERROR(INDEX($B$2:$B$2873,MATCH(ROWS($J$2:J1359),$J$2:$J$2873,0)),"")</f>
        <v/>
      </c>
    </row>
    <row r="1360" spans="1:11">
      <c r="A1360" s="60" t="s">
        <v>392</v>
      </c>
      <c r="B1360" s="60" t="s">
        <v>811</v>
      </c>
      <c r="C1360" s="59">
        <v>14.42</v>
      </c>
      <c r="D1360" s="60" t="s">
        <v>39</v>
      </c>
      <c r="E1360" s="60" t="s">
        <v>41</v>
      </c>
      <c r="F1360" s="60" t="s">
        <v>40</v>
      </c>
      <c r="G1360" s="60" t="s">
        <v>41</v>
      </c>
      <c r="H1360" s="60" t="s">
        <v>41</v>
      </c>
      <c r="I1360">
        <f>--ISNUMBER(IFERROR(SEARCH(Anketa!$E$3,'SDF biotopi'!$A1360,1),""))</f>
        <v>0</v>
      </c>
      <c r="J1360" t="str">
        <f>IF(I1360=1,COUNTIF($I$2:I1360,1),"")</f>
        <v/>
      </c>
      <c r="K1360" t="str">
        <f>IFERROR(INDEX($B$2:$B$2873,MATCH(ROWS($J$2:J1360),$J$2:$J$2873,0)),"")</f>
        <v/>
      </c>
    </row>
    <row r="1361" spans="1:11">
      <c r="A1361" s="60" t="s">
        <v>392</v>
      </c>
      <c r="B1361" s="60" t="s">
        <v>805</v>
      </c>
      <c r="C1361" s="59">
        <v>25.56</v>
      </c>
      <c r="D1361" s="60" t="s">
        <v>39</v>
      </c>
      <c r="E1361" s="60" t="s">
        <v>41</v>
      </c>
      <c r="F1361" s="60" t="s">
        <v>40</v>
      </c>
      <c r="G1361" s="60" t="s">
        <v>41</v>
      </c>
      <c r="H1361" s="60" t="s">
        <v>41</v>
      </c>
      <c r="I1361">
        <f>--ISNUMBER(IFERROR(SEARCH(Anketa!$E$3,'SDF biotopi'!$A1361,1),""))</f>
        <v>0</v>
      </c>
      <c r="J1361" t="str">
        <f>IF(I1361=1,COUNTIF($I$2:I1361,1),"")</f>
        <v/>
      </c>
      <c r="K1361" t="str">
        <f>IFERROR(INDEX($B$2:$B$2873,MATCH(ROWS($J$2:J1361),$J$2:$J$2873,0)),"")</f>
        <v/>
      </c>
    </row>
    <row r="1362" spans="1:11">
      <c r="A1362" s="60" t="s">
        <v>392</v>
      </c>
      <c r="B1362" s="60" t="s">
        <v>814</v>
      </c>
      <c r="C1362" s="59">
        <v>3810.35</v>
      </c>
      <c r="D1362" s="60" t="s">
        <v>39</v>
      </c>
      <c r="E1362" s="60" t="s">
        <v>210</v>
      </c>
      <c r="F1362" s="60" t="s">
        <v>40</v>
      </c>
      <c r="G1362" s="60" t="s">
        <v>41</v>
      </c>
      <c r="H1362" s="60" t="s">
        <v>210</v>
      </c>
      <c r="I1362">
        <f>--ISNUMBER(IFERROR(SEARCH(Anketa!$E$3,'SDF biotopi'!$A1362,1),""))</f>
        <v>0</v>
      </c>
      <c r="J1362" t="str">
        <f>IF(I1362=1,COUNTIF($I$2:I1362,1),"")</f>
        <v/>
      </c>
      <c r="K1362" t="str">
        <f>IFERROR(INDEX($B$2:$B$2873,MATCH(ROWS($J$2:J1362),$J$2:$J$2873,0)),"")</f>
        <v/>
      </c>
    </row>
    <row r="1363" spans="1:11">
      <c r="A1363" s="60" t="s">
        <v>392</v>
      </c>
      <c r="B1363" s="60" t="s">
        <v>808</v>
      </c>
      <c r="C1363" s="59">
        <v>1044.73</v>
      </c>
      <c r="D1363" s="60" t="s">
        <v>39</v>
      </c>
      <c r="E1363" s="60" t="s">
        <v>210</v>
      </c>
      <c r="F1363" s="60" t="s">
        <v>40</v>
      </c>
      <c r="G1363" s="60" t="s">
        <v>41</v>
      </c>
      <c r="H1363" s="60" t="s">
        <v>41</v>
      </c>
      <c r="I1363">
        <f>--ISNUMBER(IFERROR(SEARCH(Anketa!$E$3,'SDF biotopi'!$A1363,1),""))</f>
        <v>0</v>
      </c>
      <c r="J1363" t="str">
        <f>IF(I1363=1,COUNTIF($I$2:I1363,1),"")</f>
        <v/>
      </c>
      <c r="K1363" t="str">
        <f>IFERROR(INDEX($B$2:$B$2873,MATCH(ROWS($J$2:J1363),$J$2:$J$2873,0)),"")</f>
        <v/>
      </c>
    </row>
    <row r="1364" spans="1:11">
      <c r="A1364" s="60" t="s">
        <v>394</v>
      </c>
      <c r="B1364" s="60" t="s">
        <v>833</v>
      </c>
      <c r="C1364" s="59">
        <v>3.99</v>
      </c>
      <c r="D1364" s="60" t="s">
        <v>39</v>
      </c>
      <c r="E1364" s="60" t="s">
        <v>818</v>
      </c>
      <c r="F1364" s="60" t="s">
        <v>40</v>
      </c>
      <c r="G1364" s="60" t="s">
        <v>818</v>
      </c>
      <c r="H1364" s="60" t="s">
        <v>818</v>
      </c>
      <c r="I1364">
        <f>--ISNUMBER(IFERROR(SEARCH(Anketa!$E$3,'SDF biotopi'!$A1364,1),""))</f>
        <v>0</v>
      </c>
      <c r="J1364" t="str">
        <f>IF(I1364=1,COUNTIF($I$2:I1364,1),"")</f>
        <v/>
      </c>
      <c r="K1364" t="str">
        <f>IFERROR(INDEX($B$2:$B$2873,MATCH(ROWS($J$2:J1364),$J$2:$J$2873,0)),"")</f>
        <v/>
      </c>
    </row>
    <row r="1365" spans="1:11">
      <c r="A1365" s="60" t="s">
        <v>394</v>
      </c>
      <c r="B1365" s="60" t="s">
        <v>810</v>
      </c>
      <c r="C1365" s="59">
        <v>1.07</v>
      </c>
      <c r="D1365" s="60" t="s">
        <v>39</v>
      </c>
      <c r="E1365" s="60" t="s">
        <v>818</v>
      </c>
      <c r="F1365" s="60" t="s">
        <v>40</v>
      </c>
      <c r="G1365" s="60" t="s">
        <v>818</v>
      </c>
      <c r="H1365" s="60" t="s">
        <v>818</v>
      </c>
      <c r="I1365">
        <f>--ISNUMBER(IFERROR(SEARCH(Anketa!$E$3,'SDF biotopi'!$A1365,1),""))</f>
        <v>0</v>
      </c>
      <c r="J1365" t="str">
        <f>IF(I1365=1,COUNTIF($I$2:I1365,1),"")</f>
        <v/>
      </c>
      <c r="K1365" t="str">
        <f>IFERROR(INDEX($B$2:$B$2873,MATCH(ROWS($J$2:J1365),$J$2:$J$2873,0)),"")</f>
        <v/>
      </c>
    </row>
    <row r="1366" spans="1:11">
      <c r="A1366" s="60" t="s">
        <v>394</v>
      </c>
      <c r="B1366" s="60" t="s">
        <v>805</v>
      </c>
      <c r="C1366" s="59">
        <v>0</v>
      </c>
      <c r="D1366" s="60" t="s">
        <v>39</v>
      </c>
      <c r="E1366" s="60" t="s">
        <v>41</v>
      </c>
      <c r="F1366" s="60" t="s">
        <v>40</v>
      </c>
      <c r="G1366" s="60" t="s">
        <v>41</v>
      </c>
      <c r="H1366" s="60" t="s">
        <v>210</v>
      </c>
      <c r="I1366">
        <f>--ISNUMBER(IFERROR(SEARCH(Anketa!$E$3,'SDF biotopi'!$A1366,1),""))</f>
        <v>0</v>
      </c>
      <c r="J1366" t="str">
        <f>IF(I1366=1,COUNTIF($I$2:I1366,1),"")</f>
        <v/>
      </c>
      <c r="K1366" t="str">
        <f>IFERROR(INDEX($B$2:$B$2873,MATCH(ROWS($J$2:J1366),$J$2:$J$2873,0)),"")</f>
        <v/>
      </c>
    </row>
    <row r="1367" spans="1:11">
      <c r="A1367" s="60" t="s">
        <v>394</v>
      </c>
      <c r="B1367" s="60" t="s">
        <v>828</v>
      </c>
      <c r="C1367" s="59">
        <v>0</v>
      </c>
      <c r="D1367" s="60" t="s">
        <v>39</v>
      </c>
      <c r="E1367" s="60" t="s">
        <v>210</v>
      </c>
      <c r="F1367" s="60" t="s">
        <v>40</v>
      </c>
      <c r="G1367" s="60" t="s">
        <v>210</v>
      </c>
      <c r="H1367" s="60" t="s">
        <v>210</v>
      </c>
      <c r="I1367">
        <f>--ISNUMBER(IFERROR(SEARCH(Anketa!$E$3,'SDF biotopi'!$A1367,1),""))</f>
        <v>0</v>
      </c>
      <c r="J1367" t="str">
        <f>IF(I1367=1,COUNTIF($I$2:I1367,1),"")</f>
        <v/>
      </c>
      <c r="K1367" t="str">
        <f>IFERROR(INDEX($B$2:$B$2873,MATCH(ROWS($J$2:J1367),$J$2:$J$2873,0)),"")</f>
        <v/>
      </c>
    </row>
    <row r="1368" spans="1:11">
      <c r="A1368" s="60" t="s">
        <v>394</v>
      </c>
      <c r="B1368" s="60" t="s">
        <v>808</v>
      </c>
      <c r="C1368" s="59">
        <v>83.4</v>
      </c>
      <c r="D1368" s="60" t="s">
        <v>39</v>
      </c>
      <c r="E1368" s="60" t="s">
        <v>40</v>
      </c>
      <c r="F1368" s="60" t="s">
        <v>40</v>
      </c>
      <c r="G1368" s="60" t="s">
        <v>40</v>
      </c>
      <c r="H1368" s="60" t="s">
        <v>40</v>
      </c>
      <c r="I1368">
        <f>--ISNUMBER(IFERROR(SEARCH(Anketa!$E$3,'SDF biotopi'!$A1368,1),""))</f>
        <v>0</v>
      </c>
      <c r="J1368" t="str">
        <f>IF(I1368=1,COUNTIF($I$2:I1368,1),"")</f>
        <v/>
      </c>
      <c r="K1368" t="str">
        <f>IFERROR(INDEX($B$2:$B$2873,MATCH(ROWS($J$2:J1368),$J$2:$J$2873,0)),"")</f>
        <v/>
      </c>
    </row>
    <row r="1369" spans="1:11">
      <c r="A1369" s="60" t="s">
        <v>394</v>
      </c>
      <c r="B1369" s="60" t="s">
        <v>814</v>
      </c>
      <c r="C1369" s="59">
        <v>1250.47</v>
      </c>
      <c r="D1369" s="60" t="s">
        <v>39</v>
      </c>
      <c r="E1369" s="60" t="s">
        <v>41</v>
      </c>
      <c r="F1369" s="60" t="s">
        <v>40</v>
      </c>
      <c r="G1369" s="60" t="s">
        <v>41</v>
      </c>
      <c r="H1369" s="60" t="s">
        <v>41</v>
      </c>
      <c r="I1369">
        <f>--ISNUMBER(IFERROR(SEARCH(Anketa!$E$3,'SDF biotopi'!$A1369,1),""))</f>
        <v>0</v>
      </c>
      <c r="J1369" t="str">
        <f>IF(I1369=1,COUNTIF($I$2:I1369,1),"")</f>
        <v/>
      </c>
      <c r="K1369" t="str">
        <f>IFERROR(INDEX($B$2:$B$2873,MATCH(ROWS($J$2:J1369),$J$2:$J$2873,0)),"")</f>
        <v/>
      </c>
    </row>
    <row r="1370" spans="1:11">
      <c r="A1370" s="60" t="s">
        <v>394</v>
      </c>
      <c r="B1370" s="60" t="s">
        <v>816</v>
      </c>
      <c r="C1370" s="59">
        <v>13.04</v>
      </c>
      <c r="D1370" s="60" t="s">
        <v>39</v>
      </c>
      <c r="E1370" s="60" t="s">
        <v>818</v>
      </c>
      <c r="F1370" s="60" t="s">
        <v>40</v>
      </c>
      <c r="G1370" s="60" t="s">
        <v>818</v>
      </c>
      <c r="H1370" s="60" t="s">
        <v>818</v>
      </c>
      <c r="I1370">
        <f>--ISNUMBER(IFERROR(SEARCH(Anketa!$E$3,'SDF biotopi'!$A1370,1),""))</f>
        <v>0</v>
      </c>
      <c r="J1370" t="str">
        <f>IF(I1370=1,COUNTIF($I$2:I1370,1),"")</f>
        <v/>
      </c>
      <c r="K1370" t="str">
        <f>IFERROR(INDEX($B$2:$B$2873,MATCH(ROWS($J$2:J1370),$J$2:$J$2873,0)),"")</f>
        <v/>
      </c>
    </row>
    <row r="1371" spans="1:11">
      <c r="A1371" s="60" t="s">
        <v>394</v>
      </c>
      <c r="B1371" s="60" t="s">
        <v>802</v>
      </c>
      <c r="C1371" s="59">
        <v>2.8</v>
      </c>
      <c r="D1371" s="60" t="s">
        <v>39</v>
      </c>
      <c r="E1371" s="60" t="s">
        <v>818</v>
      </c>
      <c r="F1371" s="60" t="s">
        <v>40</v>
      </c>
      <c r="G1371" s="60" t="s">
        <v>818</v>
      </c>
      <c r="H1371" s="60" t="s">
        <v>818</v>
      </c>
      <c r="I1371">
        <f>--ISNUMBER(IFERROR(SEARCH(Anketa!$E$3,'SDF biotopi'!$A1371,1),""))</f>
        <v>0</v>
      </c>
      <c r="J1371" t="str">
        <f>IF(I1371=1,COUNTIF($I$2:I1371,1),"")</f>
        <v/>
      </c>
      <c r="K1371" t="str">
        <f>IFERROR(INDEX($B$2:$B$2873,MATCH(ROWS($J$2:J1371),$J$2:$J$2873,0)),"")</f>
        <v/>
      </c>
    </row>
    <row r="1372" spans="1:11">
      <c r="A1372" s="60" t="s">
        <v>396</v>
      </c>
      <c r="B1372" s="60" t="s">
        <v>835</v>
      </c>
      <c r="C1372" s="59">
        <v>0.4</v>
      </c>
      <c r="D1372" s="60" t="s">
        <v>39</v>
      </c>
      <c r="E1372" s="60" t="s">
        <v>818</v>
      </c>
      <c r="F1372" s="60" t="s">
        <v>40</v>
      </c>
      <c r="G1372" s="60" t="s">
        <v>818</v>
      </c>
      <c r="H1372" s="60" t="s">
        <v>818</v>
      </c>
      <c r="I1372">
        <f>--ISNUMBER(IFERROR(SEARCH(Anketa!$E$3,'SDF biotopi'!$A1372,1),""))</f>
        <v>0</v>
      </c>
      <c r="J1372" t="str">
        <f>IF(I1372=1,COUNTIF($I$2:I1372,1),"")</f>
        <v/>
      </c>
      <c r="K1372" t="str">
        <f>IFERROR(INDEX($B$2:$B$2873,MATCH(ROWS($J$2:J1372),$J$2:$J$2873,0)),"")</f>
        <v/>
      </c>
    </row>
    <row r="1373" spans="1:11">
      <c r="A1373" s="60" t="s">
        <v>396</v>
      </c>
      <c r="B1373" s="60" t="s">
        <v>829</v>
      </c>
      <c r="C1373" s="59">
        <v>0.45</v>
      </c>
      <c r="D1373" s="60" t="s">
        <v>39</v>
      </c>
      <c r="E1373" s="60" t="s">
        <v>40</v>
      </c>
      <c r="F1373" s="60" t="s">
        <v>40</v>
      </c>
      <c r="G1373" s="60" t="s">
        <v>41</v>
      </c>
      <c r="H1373" s="60" t="s">
        <v>40</v>
      </c>
      <c r="I1373">
        <f>--ISNUMBER(IFERROR(SEARCH(Anketa!$E$3,'SDF biotopi'!$A1373,1),""))</f>
        <v>0</v>
      </c>
      <c r="J1373" t="str">
        <f>IF(I1373=1,COUNTIF($I$2:I1373,1),"")</f>
        <v/>
      </c>
      <c r="K1373" t="str">
        <f>IFERROR(INDEX($B$2:$B$2873,MATCH(ROWS($J$2:J1373),$J$2:$J$2873,0)),"")</f>
        <v/>
      </c>
    </row>
    <row r="1374" spans="1:11">
      <c r="A1374" s="60" t="s">
        <v>396</v>
      </c>
      <c r="B1374" s="60" t="s">
        <v>815</v>
      </c>
      <c r="C1374" s="59">
        <v>0.37</v>
      </c>
      <c r="D1374" s="60" t="s">
        <v>39</v>
      </c>
      <c r="E1374" s="60" t="s">
        <v>818</v>
      </c>
      <c r="F1374" s="60" t="s">
        <v>40</v>
      </c>
      <c r="G1374" s="60" t="s">
        <v>818</v>
      </c>
      <c r="H1374" s="60" t="s">
        <v>818</v>
      </c>
      <c r="I1374">
        <f>--ISNUMBER(IFERROR(SEARCH(Anketa!$E$3,'SDF biotopi'!$A1374,1),""))</f>
        <v>0</v>
      </c>
      <c r="J1374" t="str">
        <f>IF(I1374=1,COUNTIF($I$2:I1374,1),"")</f>
        <v/>
      </c>
      <c r="K1374" t="str">
        <f>IFERROR(INDEX($B$2:$B$2873,MATCH(ROWS($J$2:J1374),$J$2:$J$2873,0)),"")</f>
        <v/>
      </c>
    </row>
    <row r="1375" spans="1:11">
      <c r="A1375" s="60" t="s">
        <v>398</v>
      </c>
      <c r="B1375" s="60" t="s">
        <v>809</v>
      </c>
      <c r="C1375" s="59">
        <v>3.17</v>
      </c>
      <c r="D1375" s="60" t="s">
        <v>39</v>
      </c>
      <c r="E1375" s="60" t="s">
        <v>41</v>
      </c>
      <c r="F1375" s="60" t="s">
        <v>40</v>
      </c>
      <c r="G1375" s="60" t="s">
        <v>41</v>
      </c>
      <c r="H1375" s="60" t="s">
        <v>40</v>
      </c>
      <c r="I1375">
        <f>--ISNUMBER(IFERROR(SEARCH(Anketa!$E$3,'SDF biotopi'!$A1375,1),""))</f>
        <v>0</v>
      </c>
      <c r="J1375" t="str">
        <f>IF(I1375=1,COUNTIF($I$2:I1375,1),"")</f>
        <v/>
      </c>
      <c r="K1375" t="str">
        <f>IFERROR(INDEX($B$2:$B$2873,MATCH(ROWS($J$2:J1375),$J$2:$J$2873,0)),"")</f>
        <v/>
      </c>
    </row>
    <row r="1376" spans="1:11">
      <c r="A1376" s="60" t="s">
        <v>398</v>
      </c>
      <c r="B1376" s="60" t="s">
        <v>835</v>
      </c>
      <c r="C1376" s="59">
        <v>0.12</v>
      </c>
      <c r="D1376" s="60" t="s">
        <v>39</v>
      </c>
      <c r="E1376" s="60" t="s">
        <v>40</v>
      </c>
      <c r="F1376" s="60" t="s">
        <v>40</v>
      </c>
      <c r="G1376" s="60" t="s">
        <v>41</v>
      </c>
      <c r="H1376" s="60" t="s">
        <v>40</v>
      </c>
      <c r="I1376">
        <f>--ISNUMBER(IFERROR(SEARCH(Anketa!$E$3,'SDF biotopi'!$A1376,1),""))</f>
        <v>0</v>
      </c>
      <c r="J1376" t="str">
        <f>IF(I1376=1,COUNTIF($I$2:I1376,1),"")</f>
        <v/>
      </c>
      <c r="K1376" t="str">
        <f>IFERROR(INDEX($B$2:$B$2873,MATCH(ROWS($J$2:J1376),$J$2:$J$2873,0)),"")</f>
        <v/>
      </c>
    </row>
    <row r="1377" spans="1:11">
      <c r="A1377" s="60" t="s">
        <v>398</v>
      </c>
      <c r="B1377" s="60" t="s">
        <v>815</v>
      </c>
      <c r="C1377" s="59">
        <v>0</v>
      </c>
      <c r="D1377" s="60" t="s">
        <v>39</v>
      </c>
      <c r="E1377" s="60" t="s">
        <v>41</v>
      </c>
      <c r="F1377" s="60" t="s">
        <v>40</v>
      </c>
      <c r="G1377" s="60" t="s">
        <v>41</v>
      </c>
      <c r="H1377" s="60" t="s">
        <v>40</v>
      </c>
      <c r="I1377">
        <f>--ISNUMBER(IFERROR(SEARCH(Anketa!$E$3,'SDF biotopi'!$A1377,1),""))</f>
        <v>0</v>
      </c>
      <c r="J1377" t="str">
        <f>IF(I1377=1,COUNTIF($I$2:I1377,1),"")</f>
        <v/>
      </c>
      <c r="K1377" t="str">
        <f>IFERROR(INDEX($B$2:$B$2873,MATCH(ROWS($J$2:J1377),$J$2:$J$2873,0)),"")</f>
        <v/>
      </c>
    </row>
    <row r="1378" spans="1:11">
      <c r="A1378" s="60" t="s">
        <v>398</v>
      </c>
      <c r="B1378" s="60" t="s">
        <v>813</v>
      </c>
      <c r="C1378" s="59">
        <v>0.05</v>
      </c>
      <c r="D1378" s="60" t="s">
        <v>39</v>
      </c>
      <c r="E1378" s="60" t="s">
        <v>41</v>
      </c>
      <c r="F1378" s="60" t="s">
        <v>40</v>
      </c>
      <c r="G1378" s="60" t="s">
        <v>210</v>
      </c>
      <c r="H1378" s="60" t="s">
        <v>210</v>
      </c>
      <c r="I1378">
        <f>--ISNUMBER(IFERROR(SEARCH(Anketa!$E$3,'SDF biotopi'!$A1378,1),""))</f>
        <v>0</v>
      </c>
      <c r="J1378" t="str">
        <f>IF(I1378=1,COUNTIF($I$2:I1378,1),"")</f>
        <v/>
      </c>
      <c r="K1378" t="str">
        <f>IFERROR(INDEX($B$2:$B$2873,MATCH(ROWS($J$2:J1378),$J$2:$J$2873,0)),"")</f>
        <v/>
      </c>
    </row>
    <row r="1379" spans="1:11">
      <c r="A1379" s="60" t="s">
        <v>398</v>
      </c>
      <c r="B1379" s="60" t="s">
        <v>802</v>
      </c>
      <c r="C1379" s="59">
        <v>3</v>
      </c>
      <c r="D1379" s="60" t="s">
        <v>39</v>
      </c>
      <c r="E1379" s="60" t="s">
        <v>210</v>
      </c>
      <c r="F1379" s="60" t="s">
        <v>40</v>
      </c>
      <c r="G1379" s="60" t="s">
        <v>210</v>
      </c>
      <c r="H1379" s="60" t="s">
        <v>40</v>
      </c>
      <c r="I1379">
        <f>--ISNUMBER(IFERROR(SEARCH(Anketa!$E$3,'SDF biotopi'!$A1379,1),""))</f>
        <v>0</v>
      </c>
      <c r="J1379" t="str">
        <f>IF(I1379=1,COUNTIF($I$2:I1379,1),"")</f>
        <v/>
      </c>
      <c r="K1379" t="str">
        <f>IFERROR(INDEX($B$2:$B$2873,MATCH(ROWS($J$2:J1379),$J$2:$J$2873,0)),"")</f>
        <v/>
      </c>
    </row>
    <row r="1380" spans="1:11">
      <c r="A1380" s="60" t="s">
        <v>400</v>
      </c>
      <c r="B1380" s="60" t="s">
        <v>811</v>
      </c>
      <c r="C1380" s="59">
        <v>3.1</v>
      </c>
      <c r="D1380" s="60" t="s">
        <v>39</v>
      </c>
      <c r="E1380" s="60" t="s">
        <v>50</v>
      </c>
      <c r="F1380" s="60" t="s">
        <v>824</v>
      </c>
      <c r="G1380" s="60" t="s">
        <v>824</v>
      </c>
      <c r="H1380" s="60" t="s">
        <v>824</v>
      </c>
      <c r="I1380">
        <f>--ISNUMBER(IFERROR(SEARCH(Anketa!$E$3,'SDF biotopi'!$A1380,1),""))</f>
        <v>0</v>
      </c>
      <c r="J1380" t="str">
        <f>IF(I1380=1,COUNTIF($I$2:I1380,1),"")</f>
        <v/>
      </c>
      <c r="K1380" t="str">
        <f>IFERROR(INDEX($B$2:$B$2873,MATCH(ROWS($J$2:J1380),$J$2:$J$2873,0)),"")</f>
        <v/>
      </c>
    </row>
    <row r="1381" spans="1:11">
      <c r="A1381" s="60" t="s">
        <v>400</v>
      </c>
      <c r="B1381" s="60" t="s">
        <v>807</v>
      </c>
      <c r="C1381" s="59">
        <v>1.2</v>
      </c>
      <c r="D1381" s="60" t="s">
        <v>39</v>
      </c>
      <c r="E1381" s="60" t="s">
        <v>40</v>
      </c>
      <c r="F1381" s="60" t="s">
        <v>40</v>
      </c>
      <c r="G1381" s="60" t="s">
        <v>41</v>
      </c>
      <c r="H1381" s="60" t="s">
        <v>40</v>
      </c>
      <c r="I1381">
        <f>--ISNUMBER(IFERROR(SEARCH(Anketa!$E$3,'SDF biotopi'!$A1381,1),""))</f>
        <v>0</v>
      </c>
      <c r="J1381" t="str">
        <f>IF(I1381=1,COUNTIF($I$2:I1381,1),"")</f>
        <v/>
      </c>
      <c r="K1381" t="str">
        <f>IFERROR(INDEX($B$2:$B$2873,MATCH(ROWS($J$2:J1381),$J$2:$J$2873,0)),"")</f>
        <v/>
      </c>
    </row>
    <row r="1382" spans="1:11">
      <c r="A1382" s="60" t="s">
        <v>400</v>
      </c>
      <c r="B1382" s="60" t="s">
        <v>802</v>
      </c>
      <c r="C1382" s="59">
        <v>2.5</v>
      </c>
      <c r="D1382" s="60" t="s">
        <v>39</v>
      </c>
      <c r="E1382" s="60" t="s">
        <v>818</v>
      </c>
      <c r="F1382" s="60" t="s">
        <v>818</v>
      </c>
      <c r="G1382" s="60" t="s">
        <v>818</v>
      </c>
      <c r="H1382" s="60" t="s">
        <v>818</v>
      </c>
      <c r="I1382">
        <f>--ISNUMBER(IFERROR(SEARCH(Anketa!$E$3,'SDF biotopi'!$A1382,1),""))</f>
        <v>0</v>
      </c>
      <c r="J1382" t="str">
        <f>IF(I1382=1,COUNTIF($I$2:I1382,1),"")</f>
        <v/>
      </c>
      <c r="K1382" t="str">
        <f>IFERROR(INDEX($B$2:$B$2873,MATCH(ROWS($J$2:J1382),$J$2:$J$2873,0)),"")</f>
        <v/>
      </c>
    </row>
    <row r="1383" spans="1:11">
      <c r="A1383" s="60" t="s">
        <v>402</v>
      </c>
      <c r="B1383" s="60" t="s">
        <v>823</v>
      </c>
      <c r="C1383" s="59">
        <v>2302.5</v>
      </c>
      <c r="D1383" s="60" t="s">
        <v>39</v>
      </c>
      <c r="E1383" s="60" t="s">
        <v>41</v>
      </c>
      <c r="F1383" s="60" t="s">
        <v>41</v>
      </c>
      <c r="G1383" s="60" t="s">
        <v>41</v>
      </c>
      <c r="H1383" s="60" t="s">
        <v>41</v>
      </c>
      <c r="I1383">
        <f>--ISNUMBER(IFERROR(SEARCH(Anketa!$E$3,'SDF biotopi'!$A1383,1),""))</f>
        <v>0</v>
      </c>
      <c r="J1383" t="str">
        <f>IF(I1383=1,COUNTIF($I$2:I1383,1),"")</f>
        <v/>
      </c>
      <c r="K1383" t="str">
        <f>IFERROR(INDEX($B$2:$B$2873,MATCH(ROWS($J$2:J1383),$J$2:$J$2873,0)),"")</f>
        <v/>
      </c>
    </row>
    <row r="1384" spans="1:11">
      <c r="A1384" s="60" t="s">
        <v>402</v>
      </c>
      <c r="B1384" s="60" t="s">
        <v>820</v>
      </c>
      <c r="C1384" s="59">
        <v>2.09</v>
      </c>
      <c r="D1384" s="60" t="s">
        <v>39</v>
      </c>
      <c r="E1384" s="60" t="s">
        <v>818</v>
      </c>
      <c r="F1384" s="60" t="s">
        <v>818</v>
      </c>
      <c r="G1384" s="60" t="s">
        <v>818</v>
      </c>
      <c r="H1384" s="60" t="s">
        <v>818</v>
      </c>
      <c r="I1384">
        <f>--ISNUMBER(IFERROR(SEARCH(Anketa!$E$3,'SDF biotopi'!$A1384,1),""))</f>
        <v>0</v>
      </c>
      <c r="J1384" t="str">
        <f>IF(I1384=1,COUNTIF($I$2:I1384,1),"")</f>
        <v/>
      </c>
      <c r="K1384" t="str">
        <f>IFERROR(INDEX($B$2:$B$2873,MATCH(ROWS($J$2:J1384),$J$2:$J$2873,0)),"")</f>
        <v/>
      </c>
    </row>
    <row r="1385" spans="1:11">
      <c r="A1385" s="60" t="s">
        <v>402</v>
      </c>
      <c r="B1385" s="60" t="s">
        <v>858</v>
      </c>
      <c r="C1385" s="59">
        <v>2.85</v>
      </c>
      <c r="D1385" s="60" t="s">
        <v>39</v>
      </c>
      <c r="E1385" s="60" t="s">
        <v>818</v>
      </c>
      <c r="F1385" s="60" t="s">
        <v>818</v>
      </c>
      <c r="G1385" s="60" t="s">
        <v>818</v>
      </c>
      <c r="H1385" s="60" t="s">
        <v>818</v>
      </c>
      <c r="I1385">
        <f>--ISNUMBER(IFERROR(SEARCH(Anketa!$E$3,'SDF biotopi'!$A1385,1),""))</f>
        <v>0</v>
      </c>
      <c r="J1385" t="str">
        <f>IF(I1385=1,COUNTIF($I$2:I1385,1),"")</f>
        <v/>
      </c>
      <c r="K1385" t="str">
        <f>IFERROR(INDEX($B$2:$B$2873,MATCH(ROWS($J$2:J1385),$J$2:$J$2873,0)),"")</f>
        <v/>
      </c>
    </row>
    <row r="1386" spans="1:11">
      <c r="A1386" s="60" t="s">
        <v>402</v>
      </c>
      <c r="B1386" s="60" t="s">
        <v>821</v>
      </c>
      <c r="C1386" s="59">
        <v>0.28999999999999998</v>
      </c>
      <c r="D1386" s="60" t="s">
        <v>39</v>
      </c>
      <c r="E1386" s="60" t="s">
        <v>818</v>
      </c>
      <c r="F1386" s="60" t="s">
        <v>818</v>
      </c>
      <c r="G1386" s="60" t="s">
        <v>818</v>
      </c>
      <c r="H1386" s="60" t="s">
        <v>818</v>
      </c>
      <c r="I1386">
        <f>--ISNUMBER(IFERROR(SEARCH(Anketa!$E$3,'SDF biotopi'!$A1386,1),""))</f>
        <v>0</v>
      </c>
      <c r="J1386" t="str">
        <f>IF(I1386=1,COUNTIF($I$2:I1386,1),"")</f>
        <v/>
      </c>
      <c r="K1386" t="str">
        <f>IFERROR(INDEX($B$2:$B$2873,MATCH(ROWS($J$2:J1386),$J$2:$J$2873,0)),"")</f>
        <v/>
      </c>
    </row>
    <row r="1387" spans="1:11">
      <c r="A1387" s="60" t="s">
        <v>402</v>
      </c>
      <c r="B1387" s="60" t="s">
        <v>825</v>
      </c>
      <c r="C1387" s="59">
        <v>67.48</v>
      </c>
      <c r="D1387" s="60" t="s">
        <v>39</v>
      </c>
      <c r="E1387" s="60" t="s">
        <v>41</v>
      </c>
      <c r="F1387" s="60" t="s">
        <v>40</v>
      </c>
      <c r="G1387" s="60" t="s">
        <v>41</v>
      </c>
      <c r="H1387" s="60" t="s">
        <v>41</v>
      </c>
      <c r="I1387">
        <f>--ISNUMBER(IFERROR(SEARCH(Anketa!$E$3,'SDF biotopi'!$A1387,1),""))</f>
        <v>0</v>
      </c>
      <c r="J1387" t="str">
        <f>IF(I1387=1,COUNTIF($I$2:I1387,1),"")</f>
        <v/>
      </c>
      <c r="K1387" t="str">
        <f>IFERROR(INDEX($B$2:$B$2873,MATCH(ROWS($J$2:J1387),$J$2:$J$2873,0)),"")</f>
        <v/>
      </c>
    </row>
    <row r="1388" spans="1:11">
      <c r="A1388" s="60" t="s">
        <v>404</v>
      </c>
      <c r="B1388" s="60" t="s">
        <v>807</v>
      </c>
      <c r="C1388" s="59">
        <v>43.39</v>
      </c>
      <c r="D1388" s="60" t="s">
        <v>39</v>
      </c>
      <c r="E1388" s="60" t="s">
        <v>210</v>
      </c>
      <c r="F1388" s="60" t="s">
        <v>40</v>
      </c>
      <c r="G1388" s="60" t="s">
        <v>210</v>
      </c>
      <c r="H1388" s="60" t="s">
        <v>40</v>
      </c>
      <c r="I1388">
        <f>--ISNUMBER(IFERROR(SEARCH(Anketa!$E$3,'SDF biotopi'!$A1388,1),""))</f>
        <v>0</v>
      </c>
      <c r="J1388" t="str">
        <f>IF(I1388=1,COUNTIF($I$2:I1388,1),"")</f>
        <v/>
      </c>
      <c r="K1388" t="str">
        <f>IFERROR(INDEX($B$2:$B$2873,MATCH(ROWS($J$2:J1388),$J$2:$J$2873,0)),"")</f>
        <v/>
      </c>
    </row>
    <row r="1389" spans="1:11">
      <c r="A1389" s="60" t="s">
        <v>404</v>
      </c>
      <c r="B1389" s="60" t="s">
        <v>804</v>
      </c>
      <c r="C1389" s="59">
        <v>0</v>
      </c>
      <c r="D1389" s="60" t="s">
        <v>39</v>
      </c>
      <c r="E1389" s="60" t="s">
        <v>40</v>
      </c>
      <c r="F1389" s="60" t="s">
        <v>40</v>
      </c>
      <c r="G1389" s="60" t="s">
        <v>41</v>
      </c>
      <c r="H1389" s="60" t="s">
        <v>40</v>
      </c>
      <c r="I1389">
        <f>--ISNUMBER(IFERROR(SEARCH(Anketa!$E$3,'SDF biotopi'!$A1389,1),""))</f>
        <v>0</v>
      </c>
      <c r="J1389" t="str">
        <f>IF(I1389=1,COUNTIF($I$2:I1389,1),"")</f>
        <v/>
      </c>
      <c r="K1389" t="str">
        <f>IFERROR(INDEX($B$2:$B$2873,MATCH(ROWS($J$2:J1389),$J$2:$J$2873,0)),"")</f>
        <v/>
      </c>
    </row>
    <row r="1390" spans="1:11">
      <c r="A1390" s="60" t="s">
        <v>404</v>
      </c>
      <c r="B1390" s="60" t="s">
        <v>816</v>
      </c>
      <c r="C1390" s="59">
        <v>16.559999999999999</v>
      </c>
      <c r="D1390" s="60" t="s">
        <v>39</v>
      </c>
      <c r="E1390" s="60" t="s">
        <v>818</v>
      </c>
      <c r="F1390" s="60" t="s">
        <v>40</v>
      </c>
      <c r="G1390" s="60" t="s">
        <v>818</v>
      </c>
      <c r="H1390" s="60" t="s">
        <v>818</v>
      </c>
      <c r="I1390">
        <f>--ISNUMBER(IFERROR(SEARCH(Anketa!$E$3,'SDF biotopi'!$A1390,1),""))</f>
        <v>0</v>
      </c>
      <c r="J1390" t="str">
        <f>IF(I1390=1,COUNTIF($I$2:I1390,1),"")</f>
        <v/>
      </c>
      <c r="K1390" t="str">
        <f>IFERROR(INDEX($B$2:$B$2873,MATCH(ROWS($J$2:J1390),$J$2:$J$2873,0)),"")</f>
        <v/>
      </c>
    </row>
    <row r="1391" spans="1:11">
      <c r="A1391" s="60" t="s">
        <v>404</v>
      </c>
      <c r="B1391" s="60" t="s">
        <v>808</v>
      </c>
      <c r="C1391" s="59">
        <v>408.45</v>
      </c>
      <c r="D1391" s="60" t="s">
        <v>39</v>
      </c>
      <c r="E1391" s="60" t="s">
        <v>210</v>
      </c>
      <c r="F1391" s="60" t="s">
        <v>40</v>
      </c>
      <c r="G1391" s="60" t="s">
        <v>210</v>
      </c>
      <c r="H1391" s="60" t="s">
        <v>210</v>
      </c>
      <c r="I1391">
        <f>--ISNUMBER(IFERROR(SEARCH(Anketa!$E$3,'SDF biotopi'!$A1391,1),""))</f>
        <v>0</v>
      </c>
      <c r="J1391" t="str">
        <f>IF(I1391=1,COUNTIF($I$2:I1391,1),"")</f>
        <v/>
      </c>
      <c r="K1391" t="str">
        <f>IFERROR(INDEX($B$2:$B$2873,MATCH(ROWS($J$2:J1391),$J$2:$J$2873,0)),"")</f>
        <v/>
      </c>
    </row>
    <row r="1392" spans="1:11">
      <c r="A1392" s="60" t="s">
        <v>404</v>
      </c>
      <c r="B1392" s="60" t="s">
        <v>828</v>
      </c>
      <c r="C1392" s="59">
        <v>0</v>
      </c>
      <c r="D1392" s="60" t="s">
        <v>67</v>
      </c>
      <c r="E1392" s="60" t="s">
        <v>50</v>
      </c>
      <c r="F1392" s="60" t="s">
        <v>824</v>
      </c>
      <c r="G1392" s="60" t="s">
        <v>824</v>
      </c>
      <c r="H1392" s="60" t="s">
        <v>824</v>
      </c>
      <c r="I1392">
        <f>--ISNUMBER(IFERROR(SEARCH(Anketa!$E$3,'SDF biotopi'!$A1392,1),""))</f>
        <v>0</v>
      </c>
      <c r="J1392" t="str">
        <f>IF(I1392=1,COUNTIF($I$2:I1392,1),"")</f>
        <v/>
      </c>
      <c r="K1392" t="str">
        <f>IFERROR(INDEX($B$2:$B$2873,MATCH(ROWS($J$2:J1392),$J$2:$J$2873,0)),"")</f>
        <v/>
      </c>
    </row>
    <row r="1393" spans="1:11">
      <c r="A1393" s="60" t="s">
        <v>404</v>
      </c>
      <c r="B1393" s="60" t="s">
        <v>805</v>
      </c>
      <c r="C1393" s="59">
        <v>7.38</v>
      </c>
      <c r="D1393" s="60" t="s">
        <v>39</v>
      </c>
      <c r="E1393" s="60" t="s">
        <v>818</v>
      </c>
      <c r="F1393" s="60" t="s">
        <v>818</v>
      </c>
      <c r="G1393" s="60" t="s">
        <v>818</v>
      </c>
      <c r="H1393" s="60" t="s">
        <v>818</v>
      </c>
      <c r="I1393">
        <f>--ISNUMBER(IFERROR(SEARCH(Anketa!$E$3,'SDF biotopi'!$A1393,1),""))</f>
        <v>0</v>
      </c>
      <c r="J1393" t="str">
        <f>IF(I1393=1,COUNTIF($I$2:I1393,1),"")</f>
        <v/>
      </c>
      <c r="K1393" t="str">
        <f>IFERROR(INDEX($B$2:$B$2873,MATCH(ROWS($J$2:J1393),$J$2:$J$2873,0)),"")</f>
        <v/>
      </c>
    </row>
    <row r="1394" spans="1:11">
      <c r="A1394" s="60" t="s">
        <v>404</v>
      </c>
      <c r="B1394" s="60" t="s">
        <v>820</v>
      </c>
      <c r="C1394" s="59">
        <v>0.8</v>
      </c>
      <c r="D1394" s="60" t="s">
        <v>39</v>
      </c>
      <c r="E1394" s="60" t="s">
        <v>818</v>
      </c>
      <c r="F1394" s="60" t="s">
        <v>818</v>
      </c>
      <c r="G1394" s="60" t="s">
        <v>818</v>
      </c>
      <c r="H1394" s="60" t="s">
        <v>818</v>
      </c>
      <c r="I1394">
        <f>--ISNUMBER(IFERROR(SEARCH(Anketa!$E$3,'SDF biotopi'!$A1394,1),""))</f>
        <v>0</v>
      </c>
      <c r="J1394" t="str">
        <f>IF(I1394=1,COUNTIF($I$2:I1394,1),"")</f>
        <v/>
      </c>
      <c r="K1394" t="str">
        <f>IFERROR(INDEX($B$2:$B$2873,MATCH(ROWS($J$2:J1394),$J$2:$J$2873,0)),"")</f>
        <v/>
      </c>
    </row>
    <row r="1395" spans="1:11">
      <c r="A1395" s="60" t="s">
        <v>404</v>
      </c>
      <c r="B1395" s="60" t="s">
        <v>802</v>
      </c>
      <c r="C1395" s="59">
        <v>245.48</v>
      </c>
      <c r="D1395" s="60" t="s">
        <v>39</v>
      </c>
      <c r="E1395" s="60" t="s">
        <v>210</v>
      </c>
      <c r="F1395" s="60" t="s">
        <v>40</v>
      </c>
      <c r="G1395" s="60" t="s">
        <v>210</v>
      </c>
      <c r="H1395" s="60" t="s">
        <v>210</v>
      </c>
      <c r="I1395">
        <f>--ISNUMBER(IFERROR(SEARCH(Anketa!$E$3,'SDF biotopi'!$A1395,1),""))</f>
        <v>0</v>
      </c>
      <c r="J1395" t="str">
        <f>IF(I1395=1,COUNTIF($I$2:I1395,1),"")</f>
        <v/>
      </c>
      <c r="K1395" t="str">
        <f>IFERROR(INDEX($B$2:$B$2873,MATCH(ROWS($J$2:J1395),$J$2:$J$2873,0)),"")</f>
        <v/>
      </c>
    </row>
    <row r="1396" spans="1:11">
      <c r="A1396" s="60" t="s">
        <v>404</v>
      </c>
      <c r="B1396" s="60" t="s">
        <v>814</v>
      </c>
      <c r="C1396" s="59">
        <v>614.35</v>
      </c>
      <c r="D1396" s="60" t="s">
        <v>39</v>
      </c>
      <c r="E1396" s="60" t="s">
        <v>210</v>
      </c>
      <c r="F1396" s="60" t="s">
        <v>40</v>
      </c>
      <c r="G1396" s="60" t="s">
        <v>41</v>
      </c>
      <c r="H1396" s="60" t="s">
        <v>210</v>
      </c>
      <c r="I1396">
        <f>--ISNUMBER(IFERROR(SEARCH(Anketa!$E$3,'SDF biotopi'!$A1396,1),""))</f>
        <v>0</v>
      </c>
      <c r="J1396" t="str">
        <f>IF(I1396=1,COUNTIF($I$2:I1396,1),"")</f>
        <v/>
      </c>
      <c r="K1396" t="str">
        <f>IFERROR(INDEX($B$2:$B$2873,MATCH(ROWS($J$2:J1396),$J$2:$J$2873,0)),"")</f>
        <v/>
      </c>
    </row>
    <row r="1397" spans="1:11">
      <c r="A1397" s="60" t="s">
        <v>404</v>
      </c>
      <c r="B1397" s="60" t="s">
        <v>811</v>
      </c>
      <c r="C1397" s="59">
        <v>0.18</v>
      </c>
      <c r="D1397" s="60" t="s">
        <v>39</v>
      </c>
      <c r="E1397" s="60" t="s">
        <v>818</v>
      </c>
      <c r="F1397" s="60" t="s">
        <v>818</v>
      </c>
      <c r="G1397" s="60" t="s">
        <v>818</v>
      </c>
      <c r="H1397" s="60" t="s">
        <v>818</v>
      </c>
      <c r="I1397">
        <f>--ISNUMBER(IFERROR(SEARCH(Anketa!$E$3,'SDF biotopi'!$A1397,1),""))</f>
        <v>0</v>
      </c>
      <c r="J1397" t="str">
        <f>IF(I1397=1,COUNTIF($I$2:I1397,1),"")</f>
        <v/>
      </c>
      <c r="K1397" t="str">
        <f>IFERROR(INDEX($B$2:$B$2873,MATCH(ROWS($J$2:J1397),$J$2:$J$2873,0)),"")</f>
        <v/>
      </c>
    </row>
    <row r="1398" spans="1:11">
      <c r="A1398" s="60" t="s">
        <v>404</v>
      </c>
      <c r="B1398" s="60" t="s">
        <v>831</v>
      </c>
      <c r="C1398" s="59">
        <v>1.79</v>
      </c>
      <c r="D1398" s="60" t="s">
        <v>39</v>
      </c>
      <c r="E1398" s="60" t="s">
        <v>818</v>
      </c>
      <c r="F1398" s="60" t="s">
        <v>818</v>
      </c>
      <c r="G1398" s="60" t="s">
        <v>818</v>
      </c>
      <c r="H1398" s="60" t="s">
        <v>818</v>
      </c>
      <c r="I1398">
        <f>--ISNUMBER(IFERROR(SEARCH(Anketa!$E$3,'SDF biotopi'!$A1398,1),""))</f>
        <v>0</v>
      </c>
      <c r="J1398" t="str">
        <f>IF(I1398=1,COUNTIF($I$2:I1398,1),"")</f>
        <v/>
      </c>
      <c r="K1398" t="str">
        <f>IFERROR(INDEX($B$2:$B$2873,MATCH(ROWS($J$2:J1398),$J$2:$J$2873,0)),"")</f>
        <v/>
      </c>
    </row>
    <row r="1399" spans="1:11">
      <c r="A1399" s="60" t="s">
        <v>404</v>
      </c>
      <c r="B1399" s="60" t="s">
        <v>810</v>
      </c>
      <c r="C1399" s="59">
        <v>27.2</v>
      </c>
      <c r="D1399" s="60" t="s">
        <v>39</v>
      </c>
      <c r="E1399" s="60" t="s">
        <v>210</v>
      </c>
      <c r="F1399" s="60" t="s">
        <v>40</v>
      </c>
      <c r="G1399" s="60" t="s">
        <v>210</v>
      </c>
      <c r="H1399" s="60" t="s">
        <v>41</v>
      </c>
      <c r="I1399">
        <f>--ISNUMBER(IFERROR(SEARCH(Anketa!$E$3,'SDF biotopi'!$A1399,1),""))</f>
        <v>0</v>
      </c>
      <c r="J1399" t="str">
        <f>IF(I1399=1,COUNTIF($I$2:I1399,1),"")</f>
        <v/>
      </c>
      <c r="K1399" t="str">
        <f>IFERROR(INDEX($B$2:$B$2873,MATCH(ROWS($J$2:J1399),$J$2:$J$2873,0)),"")</f>
        <v/>
      </c>
    </row>
    <row r="1400" spans="1:11">
      <c r="A1400" s="60" t="s">
        <v>404</v>
      </c>
      <c r="B1400" s="60" t="s">
        <v>809</v>
      </c>
      <c r="C1400" s="59">
        <v>8.34</v>
      </c>
      <c r="D1400" s="60" t="s">
        <v>39</v>
      </c>
      <c r="E1400" s="60" t="s">
        <v>210</v>
      </c>
      <c r="F1400" s="60" t="s">
        <v>40</v>
      </c>
      <c r="G1400" s="60" t="s">
        <v>41</v>
      </c>
      <c r="H1400" s="60" t="s">
        <v>40</v>
      </c>
      <c r="I1400">
        <f>--ISNUMBER(IFERROR(SEARCH(Anketa!$E$3,'SDF biotopi'!$A1400,1),""))</f>
        <v>0</v>
      </c>
      <c r="J1400" t="str">
        <f>IF(I1400=1,COUNTIF($I$2:I1400,1),"")</f>
        <v/>
      </c>
      <c r="K1400" t="str">
        <f>IFERROR(INDEX($B$2:$B$2873,MATCH(ROWS($J$2:J1400),$J$2:$J$2873,0)),"")</f>
        <v/>
      </c>
    </row>
    <row r="1401" spans="1:11">
      <c r="A1401" s="60" t="s">
        <v>404</v>
      </c>
      <c r="B1401" s="60" t="s">
        <v>823</v>
      </c>
      <c r="C1401" s="59">
        <v>3.24</v>
      </c>
      <c r="D1401" s="60" t="s">
        <v>39</v>
      </c>
      <c r="E1401" s="60" t="s">
        <v>210</v>
      </c>
      <c r="F1401" s="60" t="s">
        <v>40</v>
      </c>
      <c r="G1401" s="60" t="s">
        <v>210</v>
      </c>
      <c r="H1401" s="60" t="s">
        <v>40</v>
      </c>
      <c r="I1401">
        <f>--ISNUMBER(IFERROR(SEARCH(Anketa!$E$3,'SDF biotopi'!$A1401,1),""))</f>
        <v>0</v>
      </c>
      <c r="J1401" t="str">
        <f>IF(I1401=1,COUNTIF($I$2:I1401,1),"")</f>
        <v/>
      </c>
      <c r="K1401" t="str">
        <f>IFERROR(INDEX($B$2:$B$2873,MATCH(ROWS($J$2:J1401),$J$2:$J$2873,0)),"")</f>
        <v/>
      </c>
    </row>
    <row r="1402" spans="1:11">
      <c r="A1402" s="60" t="s">
        <v>404</v>
      </c>
      <c r="B1402" s="60" t="s">
        <v>826</v>
      </c>
      <c r="C1402" s="59">
        <v>45.86</v>
      </c>
      <c r="D1402" s="60" t="s">
        <v>39</v>
      </c>
      <c r="E1402" s="60" t="s">
        <v>41</v>
      </c>
      <c r="F1402" s="60" t="s">
        <v>41</v>
      </c>
      <c r="G1402" s="60" t="s">
        <v>41</v>
      </c>
      <c r="H1402" s="60" t="s">
        <v>41</v>
      </c>
      <c r="I1402">
        <f>--ISNUMBER(IFERROR(SEARCH(Anketa!$E$3,'SDF biotopi'!$A1402,1),""))</f>
        <v>0</v>
      </c>
      <c r="J1402" t="str">
        <f>IF(I1402=1,COUNTIF($I$2:I1402,1),"")</f>
        <v/>
      </c>
      <c r="K1402" t="str">
        <f>IFERROR(INDEX($B$2:$B$2873,MATCH(ROWS($J$2:J1402),$J$2:$J$2873,0)),"")</f>
        <v/>
      </c>
    </row>
    <row r="1403" spans="1:11">
      <c r="A1403" s="60" t="s">
        <v>406</v>
      </c>
      <c r="B1403" s="60" t="s">
        <v>803</v>
      </c>
      <c r="C1403" s="59">
        <v>13.99</v>
      </c>
      <c r="D1403" s="60" t="s">
        <v>39</v>
      </c>
      <c r="E1403" s="60" t="s">
        <v>41</v>
      </c>
      <c r="F1403" s="60" t="s">
        <v>40</v>
      </c>
      <c r="G1403" s="60" t="s">
        <v>210</v>
      </c>
      <c r="H1403" s="60" t="s">
        <v>41</v>
      </c>
      <c r="I1403">
        <f>--ISNUMBER(IFERROR(SEARCH(Anketa!$E$3,'SDF biotopi'!$A1403,1),""))</f>
        <v>0</v>
      </c>
      <c r="J1403" t="str">
        <f>IF(I1403=1,COUNTIF($I$2:I1403,1),"")</f>
        <v/>
      </c>
      <c r="K1403" t="str">
        <f>IFERROR(INDEX($B$2:$B$2873,MATCH(ROWS($J$2:J1403),$J$2:$J$2873,0)),"")</f>
        <v/>
      </c>
    </row>
    <row r="1404" spans="1:11">
      <c r="A1404" s="60" t="s">
        <v>406</v>
      </c>
      <c r="B1404" s="60" t="s">
        <v>811</v>
      </c>
      <c r="C1404" s="59">
        <v>0</v>
      </c>
      <c r="D1404" s="60" t="s">
        <v>39</v>
      </c>
      <c r="E1404" s="60" t="s">
        <v>41</v>
      </c>
      <c r="F1404" s="60" t="s">
        <v>40</v>
      </c>
      <c r="G1404" s="60" t="s">
        <v>210</v>
      </c>
      <c r="H1404" s="60" t="s">
        <v>41</v>
      </c>
      <c r="I1404">
        <f>--ISNUMBER(IFERROR(SEARCH(Anketa!$E$3,'SDF biotopi'!$A1404,1),""))</f>
        <v>0</v>
      </c>
      <c r="J1404" t="str">
        <f>IF(I1404=1,COUNTIF($I$2:I1404,1),"")</f>
        <v/>
      </c>
      <c r="K1404" t="str">
        <f>IFERROR(INDEX($B$2:$B$2873,MATCH(ROWS($J$2:J1404),$J$2:$J$2873,0)),"")</f>
        <v/>
      </c>
    </row>
    <row r="1405" spans="1:11">
      <c r="A1405" s="60" t="s">
        <v>408</v>
      </c>
      <c r="B1405" s="60" t="s">
        <v>808</v>
      </c>
      <c r="C1405" s="59">
        <v>4.9000000000000004</v>
      </c>
      <c r="D1405" s="60" t="s">
        <v>39</v>
      </c>
      <c r="E1405" s="60" t="s">
        <v>40</v>
      </c>
      <c r="F1405" s="60" t="s">
        <v>40</v>
      </c>
      <c r="G1405" s="60" t="s">
        <v>210</v>
      </c>
      <c r="H1405" s="60" t="s">
        <v>40</v>
      </c>
      <c r="I1405">
        <f>--ISNUMBER(IFERROR(SEARCH(Anketa!$E$3,'SDF biotopi'!$A1405,1),""))</f>
        <v>0</v>
      </c>
      <c r="J1405" t="str">
        <f>IF(I1405=1,COUNTIF($I$2:I1405,1),"")</f>
        <v/>
      </c>
      <c r="K1405" t="str">
        <f>IFERROR(INDEX($B$2:$B$2873,MATCH(ROWS($J$2:J1405),$J$2:$J$2873,0)),"")</f>
        <v/>
      </c>
    </row>
    <row r="1406" spans="1:11">
      <c r="A1406" s="60" t="s">
        <v>408</v>
      </c>
      <c r="B1406" s="60" t="s">
        <v>810</v>
      </c>
      <c r="C1406" s="59">
        <v>0.5</v>
      </c>
      <c r="D1406" s="60" t="s">
        <v>39</v>
      </c>
      <c r="E1406" s="60" t="s">
        <v>41</v>
      </c>
      <c r="F1406" s="60" t="s">
        <v>40</v>
      </c>
      <c r="G1406" s="60" t="s">
        <v>210</v>
      </c>
      <c r="H1406" s="60" t="s">
        <v>41</v>
      </c>
      <c r="I1406">
        <f>--ISNUMBER(IFERROR(SEARCH(Anketa!$E$3,'SDF biotopi'!$A1406,1),""))</f>
        <v>0</v>
      </c>
      <c r="J1406" t="str">
        <f>IF(I1406=1,COUNTIF($I$2:I1406,1),"")</f>
        <v/>
      </c>
      <c r="K1406" t="str">
        <f>IFERROR(INDEX($B$2:$B$2873,MATCH(ROWS($J$2:J1406),$J$2:$J$2873,0)),"")</f>
        <v/>
      </c>
    </row>
    <row r="1407" spans="1:11">
      <c r="A1407" s="60" t="s">
        <v>408</v>
      </c>
      <c r="B1407" s="60" t="s">
        <v>814</v>
      </c>
      <c r="C1407" s="59">
        <v>0.8</v>
      </c>
      <c r="D1407" s="60" t="s">
        <v>39</v>
      </c>
      <c r="E1407" s="60" t="s">
        <v>818</v>
      </c>
      <c r="F1407" s="60" t="s">
        <v>818</v>
      </c>
      <c r="G1407" s="60" t="s">
        <v>818</v>
      </c>
      <c r="H1407" s="60" t="s">
        <v>818</v>
      </c>
      <c r="I1407">
        <f>--ISNUMBER(IFERROR(SEARCH(Anketa!$E$3,'SDF biotopi'!$A1407,1),""))</f>
        <v>0</v>
      </c>
      <c r="J1407" t="str">
        <f>IF(I1407=1,COUNTIF($I$2:I1407,1),"")</f>
        <v/>
      </c>
      <c r="K1407" t="str">
        <f>IFERROR(INDEX($B$2:$B$2873,MATCH(ROWS($J$2:J1407),$J$2:$J$2873,0)),"")</f>
        <v/>
      </c>
    </row>
    <row r="1408" spans="1:11">
      <c r="A1408" s="60" t="s">
        <v>410</v>
      </c>
      <c r="B1408" s="60" t="s">
        <v>808</v>
      </c>
      <c r="C1408" s="59">
        <v>0.27</v>
      </c>
      <c r="D1408" s="60" t="s">
        <v>39</v>
      </c>
      <c r="E1408" s="60" t="s">
        <v>818</v>
      </c>
      <c r="F1408" s="60" t="s">
        <v>40</v>
      </c>
      <c r="G1408" s="60" t="s">
        <v>818</v>
      </c>
      <c r="H1408" s="60" t="s">
        <v>818</v>
      </c>
      <c r="I1408">
        <f>--ISNUMBER(IFERROR(SEARCH(Anketa!$E$3,'SDF biotopi'!$A1408,1),""))</f>
        <v>0</v>
      </c>
      <c r="J1408" t="str">
        <f>IF(I1408=1,COUNTIF($I$2:I1408,1),"")</f>
        <v/>
      </c>
      <c r="K1408" t="str">
        <f>IFERROR(INDEX($B$2:$B$2873,MATCH(ROWS($J$2:J1408),$J$2:$J$2873,0)),"")</f>
        <v/>
      </c>
    </row>
    <row r="1409" spans="1:11">
      <c r="A1409" s="60" t="s">
        <v>410</v>
      </c>
      <c r="B1409" s="60" t="s">
        <v>802</v>
      </c>
      <c r="C1409" s="61"/>
      <c r="D1409" s="60" t="s">
        <v>67</v>
      </c>
      <c r="E1409" s="60" t="s">
        <v>50</v>
      </c>
      <c r="F1409" s="60" t="s">
        <v>824</v>
      </c>
      <c r="G1409" s="60" t="s">
        <v>824</v>
      </c>
      <c r="H1409" s="60" t="s">
        <v>824</v>
      </c>
      <c r="I1409">
        <f>--ISNUMBER(IFERROR(SEARCH(Anketa!$E$3,'SDF biotopi'!$A1409,1),""))</f>
        <v>0</v>
      </c>
      <c r="J1409" t="str">
        <f>IF(I1409=1,COUNTIF($I$2:I1409,1),"")</f>
        <v/>
      </c>
      <c r="K1409" t="str">
        <f>IFERROR(INDEX($B$2:$B$2873,MATCH(ROWS($J$2:J1409),$J$2:$J$2873,0)),"")</f>
        <v/>
      </c>
    </row>
    <row r="1410" spans="1:11">
      <c r="A1410" s="60" t="s">
        <v>410</v>
      </c>
      <c r="B1410" s="60" t="s">
        <v>812</v>
      </c>
      <c r="C1410" s="59">
        <v>12.81</v>
      </c>
      <c r="D1410" s="60" t="s">
        <v>39</v>
      </c>
      <c r="E1410" s="60" t="s">
        <v>41</v>
      </c>
      <c r="F1410" s="60" t="s">
        <v>40</v>
      </c>
      <c r="G1410" s="60" t="s">
        <v>41</v>
      </c>
      <c r="H1410" s="60" t="s">
        <v>41</v>
      </c>
      <c r="I1410">
        <f>--ISNUMBER(IFERROR(SEARCH(Anketa!$E$3,'SDF biotopi'!$A1410,1),""))</f>
        <v>0</v>
      </c>
      <c r="J1410" t="str">
        <f>IF(I1410=1,COUNTIF($I$2:I1410,1),"")</f>
        <v/>
      </c>
      <c r="K1410" t="str">
        <f>IFERROR(INDEX($B$2:$B$2873,MATCH(ROWS($J$2:J1410),$J$2:$J$2873,0)),"")</f>
        <v/>
      </c>
    </row>
    <row r="1411" spans="1:11">
      <c r="A1411" s="60" t="s">
        <v>410</v>
      </c>
      <c r="B1411" s="60" t="s">
        <v>830</v>
      </c>
      <c r="C1411" s="59">
        <v>0.23</v>
      </c>
      <c r="D1411" s="60" t="s">
        <v>39</v>
      </c>
      <c r="E1411" s="60" t="s">
        <v>41</v>
      </c>
      <c r="F1411" s="60" t="s">
        <v>40</v>
      </c>
      <c r="G1411" s="60" t="s">
        <v>41</v>
      </c>
      <c r="H1411" s="60" t="s">
        <v>41</v>
      </c>
      <c r="I1411">
        <f>--ISNUMBER(IFERROR(SEARCH(Anketa!$E$3,'SDF biotopi'!$A1411,1),""))</f>
        <v>0</v>
      </c>
      <c r="J1411" t="str">
        <f>IF(I1411=1,COUNTIF($I$2:I1411,1),"")</f>
        <v/>
      </c>
      <c r="K1411" t="str">
        <f>IFERROR(INDEX($B$2:$B$2873,MATCH(ROWS($J$2:J1411),$J$2:$J$2873,0)),"")</f>
        <v/>
      </c>
    </row>
    <row r="1412" spans="1:11">
      <c r="A1412" s="60" t="s">
        <v>412</v>
      </c>
      <c r="B1412" s="60" t="s">
        <v>815</v>
      </c>
      <c r="C1412" s="59">
        <v>0</v>
      </c>
      <c r="D1412" s="60" t="s">
        <v>39</v>
      </c>
      <c r="E1412" s="60" t="s">
        <v>40</v>
      </c>
      <c r="F1412" s="60" t="s">
        <v>40</v>
      </c>
      <c r="G1412" s="60" t="s">
        <v>41</v>
      </c>
      <c r="H1412" s="60" t="s">
        <v>40</v>
      </c>
      <c r="I1412">
        <f>--ISNUMBER(IFERROR(SEARCH(Anketa!$E$3,'SDF biotopi'!$A1412,1),""))</f>
        <v>0</v>
      </c>
      <c r="J1412" t="str">
        <f>IF(I1412=1,COUNTIF($I$2:I1412,1),"")</f>
        <v/>
      </c>
      <c r="K1412" t="str">
        <f>IFERROR(INDEX($B$2:$B$2873,MATCH(ROWS($J$2:J1412),$J$2:$J$2873,0)),"")</f>
        <v/>
      </c>
    </row>
    <row r="1413" spans="1:11">
      <c r="A1413" s="60" t="s">
        <v>412</v>
      </c>
      <c r="B1413" s="60" t="s">
        <v>829</v>
      </c>
      <c r="C1413" s="59">
        <v>0.78</v>
      </c>
      <c r="D1413" s="60" t="s">
        <v>39</v>
      </c>
      <c r="E1413" s="60" t="s">
        <v>40</v>
      </c>
      <c r="F1413" s="60" t="s">
        <v>41</v>
      </c>
      <c r="G1413" s="60" t="s">
        <v>41</v>
      </c>
      <c r="H1413" s="60" t="s">
        <v>41</v>
      </c>
      <c r="I1413">
        <f>--ISNUMBER(IFERROR(SEARCH(Anketa!$E$3,'SDF biotopi'!$A1413,1),""))</f>
        <v>0</v>
      </c>
      <c r="J1413" t="str">
        <f>IF(I1413=1,COUNTIF($I$2:I1413,1),"")</f>
        <v/>
      </c>
      <c r="K1413" t="str">
        <f>IFERROR(INDEX($B$2:$B$2873,MATCH(ROWS($J$2:J1413),$J$2:$J$2873,0)),"")</f>
        <v/>
      </c>
    </row>
    <row r="1414" spans="1:11">
      <c r="A1414" s="60" t="s">
        <v>414</v>
      </c>
      <c r="B1414" s="60" t="s">
        <v>809</v>
      </c>
      <c r="C1414" s="59">
        <v>159.58000000000001</v>
      </c>
      <c r="D1414" s="60" t="s">
        <v>39</v>
      </c>
      <c r="E1414" s="60" t="s">
        <v>41</v>
      </c>
      <c r="F1414" s="60" t="s">
        <v>41</v>
      </c>
      <c r="G1414" s="60" t="s">
        <v>210</v>
      </c>
      <c r="H1414" s="60" t="s">
        <v>41</v>
      </c>
      <c r="I1414">
        <f>--ISNUMBER(IFERROR(SEARCH(Anketa!$E$3,'SDF biotopi'!$A1414,1),""))</f>
        <v>0</v>
      </c>
      <c r="J1414" t="str">
        <f>IF(I1414=1,COUNTIF($I$2:I1414,1),"")</f>
        <v/>
      </c>
      <c r="K1414" t="str">
        <f>IFERROR(INDEX($B$2:$B$2873,MATCH(ROWS($J$2:J1414),$J$2:$J$2873,0)),"")</f>
        <v/>
      </c>
    </row>
    <row r="1415" spans="1:11">
      <c r="A1415" s="60" t="s">
        <v>414</v>
      </c>
      <c r="B1415" s="60" t="s">
        <v>802</v>
      </c>
      <c r="C1415" s="59">
        <v>157.49</v>
      </c>
      <c r="D1415" s="60" t="s">
        <v>39</v>
      </c>
      <c r="E1415" s="60" t="s">
        <v>41</v>
      </c>
      <c r="F1415" s="60" t="s">
        <v>40</v>
      </c>
      <c r="G1415" s="60" t="s">
        <v>41</v>
      </c>
      <c r="H1415" s="60" t="s">
        <v>210</v>
      </c>
      <c r="I1415">
        <f>--ISNUMBER(IFERROR(SEARCH(Anketa!$E$3,'SDF biotopi'!$A1415,1),""))</f>
        <v>0</v>
      </c>
      <c r="J1415" t="str">
        <f>IF(I1415=1,COUNTIF($I$2:I1415,1),"")</f>
        <v/>
      </c>
      <c r="K1415" t="str">
        <f>IFERROR(INDEX($B$2:$B$2873,MATCH(ROWS($J$2:J1415),$J$2:$J$2873,0)),"")</f>
        <v/>
      </c>
    </row>
    <row r="1416" spans="1:11">
      <c r="A1416" s="60" t="s">
        <v>414</v>
      </c>
      <c r="B1416" s="60" t="s">
        <v>815</v>
      </c>
      <c r="C1416" s="59">
        <v>1.89</v>
      </c>
      <c r="D1416" s="60" t="s">
        <v>39</v>
      </c>
      <c r="E1416" s="60" t="s">
        <v>818</v>
      </c>
      <c r="F1416" s="60" t="s">
        <v>40</v>
      </c>
      <c r="G1416" s="60" t="s">
        <v>818</v>
      </c>
      <c r="H1416" s="60" t="s">
        <v>818</v>
      </c>
      <c r="I1416">
        <f>--ISNUMBER(IFERROR(SEARCH(Anketa!$E$3,'SDF biotopi'!$A1416,1),""))</f>
        <v>0</v>
      </c>
      <c r="J1416" t="str">
        <f>IF(I1416=1,COUNTIF($I$2:I1416,1),"")</f>
        <v/>
      </c>
      <c r="K1416" t="str">
        <f>IFERROR(INDEX($B$2:$B$2873,MATCH(ROWS($J$2:J1416),$J$2:$J$2873,0)),"")</f>
        <v/>
      </c>
    </row>
    <row r="1417" spans="1:11">
      <c r="A1417" s="60" t="s">
        <v>414</v>
      </c>
      <c r="B1417" s="60" t="s">
        <v>844</v>
      </c>
      <c r="C1417" s="59">
        <v>0.87</v>
      </c>
      <c r="D1417" s="60" t="s">
        <v>39</v>
      </c>
      <c r="E1417" s="60" t="s">
        <v>210</v>
      </c>
      <c r="F1417" s="60" t="s">
        <v>210</v>
      </c>
      <c r="G1417" s="60" t="s">
        <v>41</v>
      </c>
      <c r="H1417" s="60" t="s">
        <v>41</v>
      </c>
      <c r="I1417">
        <f>--ISNUMBER(IFERROR(SEARCH(Anketa!$E$3,'SDF biotopi'!$A1417,1),""))</f>
        <v>0</v>
      </c>
      <c r="J1417" t="str">
        <f>IF(I1417=1,COUNTIF($I$2:I1417,1),"")</f>
        <v/>
      </c>
      <c r="K1417" t="str">
        <f>IFERROR(INDEX($B$2:$B$2873,MATCH(ROWS($J$2:J1417),$J$2:$J$2873,0)),"")</f>
        <v/>
      </c>
    </row>
    <row r="1418" spans="1:11">
      <c r="A1418" s="60" t="s">
        <v>414</v>
      </c>
      <c r="B1418" s="60" t="s">
        <v>813</v>
      </c>
      <c r="C1418" s="59">
        <v>0.11</v>
      </c>
      <c r="D1418" s="60" t="s">
        <v>39</v>
      </c>
      <c r="E1418" s="60" t="s">
        <v>818</v>
      </c>
      <c r="F1418" s="60" t="s">
        <v>40</v>
      </c>
      <c r="G1418" s="60" t="s">
        <v>818</v>
      </c>
      <c r="H1418" s="60" t="s">
        <v>818</v>
      </c>
      <c r="I1418">
        <f>--ISNUMBER(IFERROR(SEARCH(Anketa!$E$3,'SDF biotopi'!$A1418,1),""))</f>
        <v>0</v>
      </c>
      <c r="J1418" t="str">
        <f>IF(I1418=1,COUNTIF($I$2:I1418,1),"")</f>
        <v/>
      </c>
      <c r="K1418" t="str">
        <f>IFERROR(INDEX($B$2:$B$2873,MATCH(ROWS($J$2:J1418),$J$2:$J$2873,0)),"")</f>
        <v/>
      </c>
    </row>
    <row r="1419" spans="1:11">
      <c r="A1419" s="60" t="s">
        <v>414</v>
      </c>
      <c r="B1419" s="60" t="s">
        <v>817</v>
      </c>
      <c r="C1419" s="59">
        <v>0</v>
      </c>
      <c r="D1419" s="60" t="s">
        <v>39</v>
      </c>
      <c r="E1419" s="60" t="s">
        <v>41</v>
      </c>
      <c r="F1419" s="60" t="s">
        <v>40</v>
      </c>
      <c r="G1419" s="60" t="s">
        <v>41</v>
      </c>
      <c r="H1419" s="60" t="s">
        <v>41</v>
      </c>
      <c r="I1419">
        <f>--ISNUMBER(IFERROR(SEARCH(Anketa!$E$3,'SDF biotopi'!$A1419,1),""))</f>
        <v>0</v>
      </c>
      <c r="J1419" t="str">
        <f>IF(I1419=1,COUNTIF($I$2:I1419,1),"")</f>
        <v/>
      </c>
      <c r="K1419" t="str">
        <f>IFERROR(INDEX($B$2:$B$2873,MATCH(ROWS($J$2:J1419),$J$2:$J$2873,0)),"")</f>
        <v/>
      </c>
    </row>
    <row r="1420" spans="1:11">
      <c r="A1420" s="60" t="s">
        <v>414</v>
      </c>
      <c r="B1420" s="60" t="s">
        <v>807</v>
      </c>
      <c r="C1420" s="59">
        <v>0.95</v>
      </c>
      <c r="D1420" s="60" t="s">
        <v>39</v>
      </c>
      <c r="E1420" s="60" t="s">
        <v>818</v>
      </c>
      <c r="F1420" s="60" t="s">
        <v>40</v>
      </c>
      <c r="G1420" s="60" t="s">
        <v>818</v>
      </c>
      <c r="H1420" s="60" t="s">
        <v>818</v>
      </c>
      <c r="I1420">
        <f>--ISNUMBER(IFERROR(SEARCH(Anketa!$E$3,'SDF biotopi'!$A1420,1),""))</f>
        <v>0</v>
      </c>
      <c r="J1420" t="str">
        <f>IF(I1420=1,COUNTIF($I$2:I1420,1),"")</f>
        <v/>
      </c>
      <c r="K1420" t="str">
        <f>IFERROR(INDEX($B$2:$B$2873,MATCH(ROWS($J$2:J1420),$J$2:$J$2873,0)),"")</f>
        <v/>
      </c>
    </row>
    <row r="1421" spans="1:11">
      <c r="A1421" s="60" t="s">
        <v>414</v>
      </c>
      <c r="B1421" s="60" t="s">
        <v>842</v>
      </c>
      <c r="C1421" s="59">
        <v>8.0000000000000007E-5</v>
      </c>
      <c r="D1421" s="60" t="s">
        <v>39</v>
      </c>
      <c r="E1421" s="60" t="s">
        <v>818</v>
      </c>
      <c r="F1421" s="60" t="s">
        <v>40</v>
      </c>
      <c r="G1421" s="60" t="s">
        <v>818</v>
      </c>
      <c r="H1421" s="60" t="s">
        <v>818</v>
      </c>
      <c r="I1421">
        <f>--ISNUMBER(IFERROR(SEARCH(Anketa!$E$3,'SDF biotopi'!$A1421,1),""))</f>
        <v>0</v>
      </c>
      <c r="J1421" t="str">
        <f>IF(I1421=1,COUNTIF($I$2:I1421,1),"")</f>
        <v/>
      </c>
      <c r="K1421" t="str">
        <f>IFERROR(INDEX($B$2:$B$2873,MATCH(ROWS($J$2:J1421),$J$2:$J$2873,0)),"")</f>
        <v/>
      </c>
    </row>
    <row r="1422" spans="1:11">
      <c r="A1422" s="60" t="s">
        <v>414</v>
      </c>
      <c r="B1422" s="60" t="s">
        <v>816</v>
      </c>
      <c r="C1422" s="59">
        <v>186.68</v>
      </c>
      <c r="D1422" s="60" t="s">
        <v>39</v>
      </c>
      <c r="E1422" s="60" t="s">
        <v>818</v>
      </c>
      <c r="F1422" s="60" t="s">
        <v>40</v>
      </c>
      <c r="G1422" s="60" t="s">
        <v>818</v>
      </c>
      <c r="H1422" s="60" t="s">
        <v>818</v>
      </c>
      <c r="I1422">
        <f>--ISNUMBER(IFERROR(SEARCH(Anketa!$E$3,'SDF biotopi'!$A1422,1),""))</f>
        <v>0</v>
      </c>
      <c r="J1422" t="str">
        <f>IF(I1422=1,COUNTIF($I$2:I1422,1),"")</f>
        <v/>
      </c>
      <c r="K1422" t="str">
        <f>IFERROR(INDEX($B$2:$B$2873,MATCH(ROWS($J$2:J1422),$J$2:$J$2873,0)),"")</f>
        <v/>
      </c>
    </row>
    <row r="1423" spans="1:11">
      <c r="A1423" s="60" t="s">
        <v>414</v>
      </c>
      <c r="B1423" s="60" t="s">
        <v>808</v>
      </c>
      <c r="C1423" s="59">
        <v>4.6100000000000003</v>
      </c>
      <c r="D1423" s="60" t="s">
        <v>39</v>
      </c>
      <c r="E1423" s="60" t="s">
        <v>818</v>
      </c>
      <c r="F1423" s="60" t="s">
        <v>40</v>
      </c>
      <c r="G1423" s="60" t="s">
        <v>818</v>
      </c>
      <c r="H1423" s="60" t="s">
        <v>818</v>
      </c>
      <c r="I1423">
        <f>--ISNUMBER(IFERROR(SEARCH(Anketa!$E$3,'SDF biotopi'!$A1423,1),""))</f>
        <v>0</v>
      </c>
      <c r="J1423" t="str">
        <f>IF(I1423=1,COUNTIF($I$2:I1423,1),"")</f>
        <v/>
      </c>
      <c r="K1423" t="str">
        <f>IFERROR(INDEX($B$2:$B$2873,MATCH(ROWS($J$2:J1423),$J$2:$J$2873,0)),"")</f>
        <v/>
      </c>
    </row>
    <row r="1424" spans="1:11">
      <c r="A1424" s="60" t="s">
        <v>414</v>
      </c>
      <c r="B1424" s="60" t="s">
        <v>812</v>
      </c>
      <c r="C1424" s="59">
        <v>31.19</v>
      </c>
      <c r="D1424" s="60" t="s">
        <v>39</v>
      </c>
      <c r="E1424" s="60" t="s">
        <v>41</v>
      </c>
      <c r="F1424" s="60" t="s">
        <v>41</v>
      </c>
      <c r="G1424" s="60" t="s">
        <v>41</v>
      </c>
      <c r="H1424" s="60" t="s">
        <v>41</v>
      </c>
      <c r="I1424">
        <f>--ISNUMBER(IFERROR(SEARCH(Anketa!$E$3,'SDF biotopi'!$A1424,1),""))</f>
        <v>0</v>
      </c>
      <c r="J1424" t="str">
        <f>IF(I1424=1,COUNTIF($I$2:I1424,1),"")</f>
        <v/>
      </c>
      <c r="K1424" t="str">
        <f>IFERROR(INDEX($B$2:$B$2873,MATCH(ROWS($J$2:J1424),$J$2:$J$2873,0)),"")</f>
        <v/>
      </c>
    </row>
    <row r="1425" spans="1:11">
      <c r="A1425" s="60" t="s">
        <v>414</v>
      </c>
      <c r="B1425" s="60" t="s">
        <v>811</v>
      </c>
      <c r="C1425" s="59">
        <v>5.95</v>
      </c>
      <c r="D1425" s="60" t="s">
        <v>39</v>
      </c>
      <c r="E1425" s="60" t="s">
        <v>818</v>
      </c>
      <c r="F1425" s="60" t="s">
        <v>40</v>
      </c>
      <c r="G1425" s="60" t="s">
        <v>818</v>
      </c>
      <c r="H1425" s="60" t="s">
        <v>818</v>
      </c>
      <c r="I1425">
        <f>--ISNUMBER(IFERROR(SEARCH(Anketa!$E$3,'SDF biotopi'!$A1425,1),""))</f>
        <v>0</v>
      </c>
      <c r="J1425" t="str">
        <f>IF(I1425=1,COUNTIF($I$2:I1425,1),"")</f>
        <v/>
      </c>
      <c r="K1425" t="str">
        <f>IFERROR(INDEX($B$2:$B$2873,MATCH(ROWS($J$2:J1425),$J$2:$J$2873,0)),"")</f>
        <v/>
      </c>
    </row>
    <row r="1426" spans="1:11">
      <c r="A1426" s="60" t="s">
        <v>414</v>
      </c>
      <c r="B1426" s="60" t="s">
        <v>827</v>
      </c>
      <c r="C1426" s="59">
        <v>10.89</v>
      </c>
      <c r="D1426" s="60" t="s">
        <v>39</v>
      </c>
      <c r="E1426" s="60" t="s">
        <v>40</v>
      </c>
      <c r="F1426" s="60" t="s">
        <v>41</v>
      </c>
      <c r="G1426" s="60" t="s">
        <v>41</v>
      </c>
      <c r="H1426" s="60" t="s">
        <v>40</v>
      </c>
      <c r="I1426">
        <f>--ISNUMBER(IFERROR(SEARCH(Anketa!$E$3,'SDF biotopi'!$A1426,1),""))</f>
        <v>0</v>
      </c>
      <c r="J1426" t="str">
        <f>IF(I1426=1,COUNTIF($I$2:I1426,1),"")</f>
        <v/>
      </c>
      <c r="K1426" t="str">
        <f>IFERROR(INDEX($B$2:$B$2873,MATCH(ROWS($J$2:J1426),$J$2:$J$2873,0)),"")</f>
        <v/>
      </c>
    </row>
    <row r="1427" spans="1:11">
      <c r="A1427" s="60" t="s">
        <v>414</v>
      </c>
      <c r="B1427" s="60" t="s">
        <v>834</v>
      </c>
      <c r="C1427" s="59">
        <v>0.03</v>
      </c>
      <c r="D1427" s="60" t="s">
        <v>39</v>
      </c>
      <c r="E1427" s="60" t="s">
        <v>41</v>
      </c>
      <c r="F1427" s="60" t="s">
        <v>40</v>
      </c>
      <c r="G1427" s="60" t="s">
        <v>210</v>
      </c>
      <c r="H1427" s="60" t="s">
        <v>210</v>
      </c>
      <c r="I1427">
        <f>--ISNUMBER(IFERROR(SEARCH(Anketa!$E$3,'SDF biotopi'!$A1427,1),""))</f>
        <v>0</v>
      </c>
      <c r="J1427" t="str">
        <f>IF(I1427=1,COUNTIF($I$2:I1427,1),"")</f>
        <v/>
      </c>
      <c r="K1427" t="str">
        <f>IFERROR(INDEX($B$2:$B$2873,MATCH(ROWS($J$2:J1427),$J$2:$J$2873,0)),"")</f>
        <v/>
      </c>
    </row>
    <row r="1428" spans="1:11">
      <c r="A1428" s="60" t="s">
        <v>414</v>
      </c>
      <c r="B1428" s="60" t="s">
        <v>822</v>
      </c>
      <c r="C1428" s="59">
        <v>1.34</v>
      </c>
      <c r="D1428" s="60" t="s">
        <v>39</v>
      </c>
      <c r="E1428" s="60" t="s">
        <v>818</v>
      </c>
      <c r="F1428" s="60" t="s">
        <v>40</v>
      </c>
      <c r="G1428" s="60" t="s">
        <v>818</v>
      </c>
      <c r="H1428" s="60" t="s">
        <v>818</v>
      </c>
      <c r="I1428">
        <f>--ISNUMBER(IFERROR(SEARCH(Anketa!$E$3,'SDF biotopi'!$A1428,1),""))</f>
        <v>0</v>
      </c>
      <c r="J1428" t="str">
        <f>IF(I1428=1,COUNTIF($I$2:I1428,1),"")</f>
        <v/>
      </c>
      <c r="K1428" t="str">
        <f>IFERROR(INDEX($B$2:$B$2873,MATCH(ROWS($J$2:J1428),$J$2:$J$2873,0)),"")</f>
        <v/>
      </c>
    </row>
    <row r="1429" spans="1:11">
      <c r="A1429" s="60" t="s">
        <v>414</v>
      </c>
      <c r="B1429" s="60" t="s">
        <v>821</v>
      </c>
      <c r="C1429" s="59">
        <v>0</v>
      </c>
      <c r="D1429" s="60" t="s">
        <v>67</v>
      </c>
      <c r="E1429" s="60" t="s">
        <v>50</v>
      </c>
      <c r="F1429" s="60" t="s">
        <v>824</v>
      </c>
      <c r="G1429" s="60" t="s">
        <v>824</v>
      </c>
      <c r="H1429" s="60" t="s">
        <v>824</v>
      </c>
      <c r="I1429">
        <f>--ISNUMBER(IFERROR(SEARCH(Anketa!$E$3,'SDF biotopi'!$A1429,1),""))</f>
        <v>0</v>
      </c>
      <c r="J1429" t="str">
        <f>IF(I1429=1,COUNTIF($I$2:I1429,1),"")</f>
        <v/>
      </c>
      <c r="K1429" t="str">
        <f>IFERROR(INDEX($B$2:$B$2873,MATCH(ROWS($J$2:J1429),$J$2:$J$2873,0)),"")</f>
        <v/>
      </c>
    </row>
    <row r="1430" spans="1:11">
      <c r="A1430" s="60" t="s">
        <v>416</v>
      </c>
      <c r="B1430" s="60" t="s">
        <v>802</v>
      </c>
      <c r="C1430" s="59">
        <v>113.38</v>
      </c>
      <c r="D1430" s="60" t="s">
        <v>39</v>
      </c>
      <c r="E1430" s="60" t="s">
        <v>41</v>
      </c>
      <c r="F1430" s="60" t="s">
        <v>40</v>
      </c>
      <c r="G1430" s="60" t="s">
        <v>210</v>
      </c>
      <c r="H1430" s="60" t="s">
        <v>210</v>
      </c>
      <c r="I1430">
        <f>--ISNUMBER(IFERROR(SEARCH(Anketa!$E$3,'SDF biotopi'!$A1430,1),""))</f>
        <v>0</v>
      </c>
      <c r="J1430" t="str">
        <f>IF(I1430=1,COUNTIF($I$2:I1430,1),"")</f>
        <v/>
      </c>
      <c r="K1430" t="str">
        <f>IFERROR(INDEX($B$2:$B$2873,MATCH(ROWS($J$2:J1430),$J$2:$J$2873,0)),"")</f>
        <v/>
      </c>
    </row>
    <row r="1431" spans="1:11">
      <c r="A1431" s="60" t="s">
        <v>416</v>
      </c>
      <c r="B1431" s="60" t="s">
        <v>812</v>
      </c>
      <c r="C1431" s="59">
        <v>15.74</v>
      </c>
      <c r="D1431" s="60" t="s">
        <v>39</v>
      </c>
      <c r="E1431" s="60" t="s">
        <v>818</v>
      </c>
      <c r="F1431" s="60" t="s">
        <v>40</v>
      </c>
      <c r="G1431" s="60" t="s">
        <v>818</v>
      </c>
      <c r="H1431" s="60" t="s">
        <v>818</v>
      </c>
      <c r="I1431">
        <f>--ISNUMBER(IFERROR(SEARCH(Anketa!$E$3,'SDF biotopi'!$A1431,1),""))</f>
        <v>0</v>
      </c>
      <c r="J1431" t="str">
        <f>IF(I1431=1,COUNTIF($I$2:I1431,1),"")</f>
        <v/>
      </c>
      <c r="K1431" t="str">
        <f>IFERROR(INDEX($B$2:$B$2873,MATCH(ROWS($J$2:J1431),$J$2:$J$2873,0)),"")</f>
        <v/>
      </c>
    </row>
    <row r="1432" spans="1:11">
      <c r="A1432" s="60" t="s">
        <v>416</v>
      </c>
      <c r="B1432" s="60" t="s">
        <v>865</v>
      </c>
      <c r="C1432" s="59">
        <v>58.86</v>
      </c>
      <c r="D1432" s="60" t="s">
        <v>39</v>
      </c>
      <c r="E1432" s="60" t="s">
        <v>818</v>
      </c>
      <c r="F1432" s="60" t="s">
        <v>40</v>
      </c>
      <c r="G1432" s="60" t="s">
        <v>818</v>
      </c>
      <c r="H1432" s="60" t="s">
        <v>818</v>
      </c>
      <c r="I1432">
        <f>--ISNUMBER(IFERROR(SEARCH(Anketa!$E$3,'SDF biotopi'!$A1432,1),""))</f>
        <v>0</v>
      </c>
      <c r="J1432" t="str">
        <f>IF(I1432=1,COUNTIF($I$2:I1432,1),"")</f>
        <v/>
      </c>
      <c r="K1432" t="str">
        <f>IFERROR(INDEX($B$2:$B$2873,MATCH(ROWS($J$2:J1432),$J$2:$J$2873,0)),"")</f>
        <v/>
      </c>
    </row>
    <row r="1433" spans="1:11">
      <c r="A1433" s="60" t="s">
        <v>416</v>
      </c>
      <c r="B1433" s="60" t="s">
        <v>819</v>
      </c>
      <c r="C1433" s="59">
        <v>1.1200000000000001</v>
      </c>
      <c r="D1433" s="60" t="s">
        <v>39</v>
      </c>
      <c r="E1433" s="60" t="s">
        <v>818</v>
      </c>
      <c r="F1433" s="60" t="s">
        <v>40</v>
      </c>
      <c r="G1433" s="60" t="s">
        <v>818</v>
      </c>
      <c r="H1433" s="60" t="s">
        <v>818</v>
      </c>
      <c r="I1433">
        <f>--ISNUMBER(IFERROR(SEARCH(Anketa!$E$3,'SDF biotopi'!$A1433,1),""))</f>
        <v>0</v>
      </c>
      <c r="J1433" t="str">
        <f>IF(I1433=1,COUNTIF($I$2:I1433,1),"")</f>
        <v/>
      </c>
      <c r="K1433" t="str">
        <f>IFERROR(INDEX($B$2:$B$2873,MATCH(ROWS($J$2:J1433),$J$2:$J$2873,0)),"")</f>
        <v/>
      </c>
    </row>
    <row r="1434" spans="1:11">
      <c r="A1434" s="60" t="s">
        <v>416</v>
      </c>
      <c r="B1434" s="60" t="s">
        <v>809</v>
      </c>
      <c r="C1434" s="59">
        <v>0.71</v>
      </c>
      <c r="D1434" s="60" t="s">
        <v>39</v>
      </c>
      <c r="E1434" s="60" t="s">
        <v>818</v>
      </c>
      <c r="F1434" s="60" t="s">
        <v>40</v>
      </c>
      <c r="G1434" s="60" t="s">
        <v>818</v>
      </c>
      <c r="H1434" s="60" t="s">
        <v>818</v>
      </c>
      <c r="I1434">
        <f>--ISNUMBER(IFERROR(SEARCH(Anketa!$E$3,'SDF biotopi'!$A1434,1),""))</f>
        <v>0</v>
      </c>
      <c r="J1434" t="str">
        <f>IF(I1434=1,COUNTIF($I$2:I1434,1),"")</f>
        <v/>
      </c>
      <c r="K1434" t="str">
        <f>IFERROR(INDEX($B$2:$B$2873,MATCH(ROWS($J$2:J1434),$J$2:$J$2873,0)),"")</f>
        <v/>
      </c>
    </row>
    <row r="1435" spans="1:11">
      <c r="A1435" s="60" t="s">
        <v>416</v>
      </c>
      <c r="B1435" s="60" t="s">
        <v>816</v>
      </c>
      <c r="C1435" s="59">
        <v>8.9499999999999993</v>
      </c>
      <c r="D1435" s="60" t="s">
        <v>39</v>
      </c>
      <c r="E1435" s="60" t="s">
        <v>818</v>
      </c>
      <c r="F1435" s="60" t="s">
        <v>40</v>
      </c>
      <c r="G1435" s="60" t="s">
        <v>818</v>
      </c>
      <c r="H1435" s="60" t="s">
        <v>818</v>
      </c>
      <c r="I1435">
        <f>--ISNUMBER(IFERROR(SEARCH(Anketa!$E$3,'SDF biotopi'!$A1435,1),""))</f>
        <v>0</v>
      </c>
      <c r="J1435" t="str">
        <f>IF(I1435=1,COUNTIF($I$2:I1435,1),"")</f>
        <v/>
      </c>
      <c r="K1435" t="str">
        <f>IFERROR(INDEX($B$2:$B$2873,MATCH(ROWS($J$2:J1435),$J$2:$J$2873,0)),"")</f>
        <v/>
      </c>
    </row>
    <row r="1436" spans="1:11">
      <c r="A1436" s="60" t="s">
        <v>416</v>
      </c>
      <c r="B1436" s="60" t="s">
        <v>831</v>
      </c>
      <c r="C1436" s="59">
        <v>6.16</v>
      </c>
      <c r="D1436" s="60" t="s">
        <v>39</v>
      </c>
      <c r="E1436" s="60" t="s">
        <v>818</v>
      </c>
      <c r="F1436" s="60" t="s">
        <v>40</v>
      </c>
      <c r="G1436" s="60" t="s">
        <v>818</v>
      </c>
      <c r="H1436" s="60" t="s">
        <v>818</v>
      </c>
      <c r="I1436">
        <f>--ISNUMBER(IFERROR(SEARCH(Anketa!$E$3,'SDF biotopi'!$A1436,1),""))</f>
        <v>0</v>
      </c>
      <c r="J1436" t="str">
        <f>IF(I1436=1,COUNTIF($I$2:I1436,1),"")</f>
        <v/>
      </c>
      <c r="K1436" t="str">
        <f>IFERROR(INDEX($B$2:$B$2873,MATCH(ROWS($J$2:J1436),$J$2:$J$2873,0)),"")</f>
        <v/>
      </c>
    </row>
    <row r="1437" spans="1:11">
      <c r="A1437" s="60" t="s">
        <v>416</v>
      </c>
      <c r="B1437" s="60" t="s">
        <v>813</v>
      </c>
      <c r="C1437" s="59">
        <v>0.77</v>
      </c>
      <c r="D1437" s="60" t="s">
        <v>39</v>
      </c>
      <c r="E1437" s="60" t="s">
        <v>41</v>
      </c>
      <c r="F1437" s="60" t="s">
        <v>40</v>
      </c>
      <c r="G1437" s="60" t="s">
        <v>210</v>
      </c>
      <c r="H1437" s="60" t="s">
        <v>41</v>
      </c>
      <c r="I1437">
        <f>--ISNUMBER(IFERROR(SEARCH(Anketa!$E$3,'SDF biotopi'!$A1437,1),""))</f>
        <v>0</v>
      </c>
      <c r="J1437" t="str">
        <f>IF(I1437=1,COUNTIF($I$2:I1437,1),"")</f>
        <v/>
      </c>
      <c r="K1437" t="str">
        <f>IFERROR(INDEX($B$2:$B$2873,MATCH(ROWS($J$2:J1437),$J$2:$J$2873,0)),"")</f>
        <v/>
      </c>
    </row>
    <row r="1438" spans="1:11">
      <c r="A1438" s="60" t="s">
        <v>416</v>
      </c>
      <c r="B1438" s="60" t="s">
        <v>810</v>
      </c>
      <c r="C1438" s="59">
        <v>4.3899999999999997</v>
      </c>
      <c r="D1438" s="60" t="s">
        <v>39</v>
      </c>
      <c r="E1438" s="60" t="s">
        <v>818</v>
      </c>
      <c r="F1438" s="60" t="s">
        <v>40</v>
      </c>
      <c r="G1438" s="60" t="s">
        <v>818</v>
      </c>
      <c r="H1438" s="60" t="s">
        <v>818</v>
      </c>
      <c r="I1438">
        <f>--ISNUMBER(IFERROR(SEARCH(Anketa!$E$3,'SDF biotopi'!$A1438,1),""))</f>
        <v>0</v>
      </c>
      <c r="J1438" t="str">
        <f>IF(I1438=1,COUNTIF($I$2:I1438,1),"")</f>
        <v/>
      </c>
      <c r="K1438" t="str">
        <f>IFERROR(INDEX($B$2:$B$2873,MATCH(ROWS($J$2:J1438),$J$2:$J$2873,0)),"")</f>
        <v/>
      </c>
    </row>
    <row r="1439" spans="1:11">
      <c r="A1439" s="60" t="s">
        <v>416</v>
      </c>
      <c r="B1439" s="60" t="s">
        <v>814</v>
      </c>
      <c r="C1439" s="59">
        <v>181.89</v>
      </c>
      <c r="D1439" s="60" t="s">
        <v>39</v>
      </c>
      <c r="E1439" s="60" t="s">
        <v>818</v>
      </c>
      <c r="F1439" s="60" t="s">
        <v>40</v>
      </c>
      <c r="G1439" s="60" t="s">
        <v>818</v>
      </c>
      <c r="H1439" s="60" t="s">
        <v>818</v>
      </c>
      <c r="I1439">
        <f>--ISNUMBER(IFERROR(SEARCH(Anketa!$E$3,'SDF biotopi'!$A1439,1),""))</f>
        <v>0</v>
      </c>
      <c r="J1439" t="str">
        <f>IF(I1439=1,COUNTIF($I$2:I1439,1),"")</f>
        <v/>
      </c>
      <c r="K1439" t="str">
        <f>IFERROR(INDEX($B$2:$B$2873,MATCH(ROWS($J$2:J1439),$J$2:$J$2873,0)),"")</f>
        <v/>
      </c>
    </row>
    <row r="1440" spans="1:11">
      <c r="A1440" s="60" t="s">
        <v>416</v>
      </c>
      <c r="B1440" s="60" t="s">
        <v>807</v>
      </c>
      <c r="C1440" s="59">
        <v>1.53</v>
      </c>
      <c r="D1440" s="60" t="s">
        <v>39</v>
      </c>
      <c r="E1440" s="60" t="s">
        <v>818</v>
      </c>
      <c r="F1440" s="60" t="s">
        <v>40</v>
      </c>
      <c r="G1440" s="60" t="s">
        <v>818</v>
      </c>
      <c r="H1440" s="60" t="s">
        <v>818</v>
      </c>
      <c r="I1440">
        <f>--ISNUMBER(IFERROR(SEARCH(Anketa!$E$3,'SDF biotopi'!$A1440,1),""))</f>
        <v>0</v>
      </c>
      <c r="J1440" t="str">
        <f>IF(I1440=1,COUNTIF($I$2:I1440,1),"")</f>
        <v/>
      </c>
      <c r="K1440" t="str">
        <f>IFERROR(INDEX($B$2:$B$2873,MATCH(ROWS($J$2:J1440),$J$2:$J$2873,0)),"")</f>
        <v/>
      </c>
    </row>
    <row r="1441" spans="1:11">
      <c r="A1441" s="60" t="s">
        <v>416</v>
      </c>
      <c r="B1441" s="60" t="s">
        <v>821</v>
      </c>
      <c r="C1441" s="59">
        <v>0</v>
      </c>
      <c r="D1441" s="60" t="s">
        <v>67</v>
      </c>
      <c r="E1441" s="60" t="s">
        <v>50</v>
      </c>
      <c r="F1441" s="60" t="s">
        <v>824</v>
      </c>
      <c r="G1441" s="60" t="s">
        <v>824</v>
      </c>
      <c r="H1441" s="60" t="s">
        <v>824</v>
      </c>
      <c r="I1441">
        <f>--ISNUMBER(IFERROR(SEARCH(Anketa!$E$3,'SDF biotopi'!$A1441,1),""))</f>
        <v>0</v>
      </c>
      <c r="J1441" t="str">
        <f>IF(I1441=1,COUNTIF($I$2:I1441,1),"")</f>
        <v/>
      </c>
      <c r="K1441" t="str">
        <f>IFERROR(INDEX($B$2:$B$2873,MATCH(ROWS($J$2:J1441),$J$2:$J$2873,0)),"")</f>
        <v/>
      </c>
    </row>
    <row r="1442" spans="1:11">
      <c r="A1442" s="60" t="s">
        <v>416</v>
      </c>
      <c r="B1442" s="60" t="s">
        <v>825</v>
      </c>
      <c r="C1442" s="59">
        <v>33.71</v>
      </c>
      <c r="D1442" s="60" t="s">
        <v>39</v>
      </c>
      <c r="E1442" s="60" t="s">
        <v>210</v>
      </c>
      <c r="F1442" s="60" t="s">
        <v>40</v>
      </c>
      <c r="G1442" s="60" t="s">
        <v>41</v>
      </c>
      <c r="H1442" s="60" t="s">
        <v>40</v>
      </c>
      <c r="I1442">
        <f>--ISNUMBER(IFERROR(SEARCH(Anketa!$E$3,'SDF biotopi'!$A1442,1),""))</f>
        <v>0</v>
      </c>
      <c r="J1442" t="str">
        <f>IF(I1442=1,COUNTIF($I$2:I1442,1),"")</f>
        <v/>
      </c>
      <c r="K1442" t="str">
        <f>IFERROR(INDEX($B$2:$B$2873,MATCH(ROWS($J$2:J1442),$J$2:$J$2873,0)),"")</f>
        <v/>
      </c>
    </row>
    <row r="1443" spans="1:11">
      <c r="A1443" s="60" t="s">
        <v>416</v>
      </c>
      <c r="B1443" s="60" t="s">
        <v>840</v>
      </c>
      <c r="C1443" s="59">
        <v>0</v>
      </c>
      <c r="D1443" s="60" t="s">
        <v>39</v>
      </c>
      <c r="E1443" s="60" t="s">
        <v>818</v>
      </c>
      <c r="F1443" s="60" t="s">
        <v>40</v>
      </c>
      <c r="G1443" s="60" t="s">
        <v>818</v>
      </c>
      <c r="H1443" s="60" t="s">
        <v>818</v>
      </c>
      <c r="I1443">
        <f>--ISNUMBER(IFERROR(SEARCH(Anketa!$E$3,'SDF biotopi'!$A1443,1),""))</f>
        <v>0</v>
      </c>
      <c r="J1443" t="str">
        <f>IF(I1443=1,COUNTIF($I$2:I1443,1),"")</f>
        <v/>
      </c>
      <c r="K1443" t="str">
        <f>IFERROR(INDEX($B$2:$B$2873,MATCH(ROWS($J$2:J1443),$J$2:$J$2873,0)),"")</f>
        <v/>
      </c>
    </row>
    <row r="1444" spans="1:11">
      <c r="A1444" s="60" t="s">
        <v>416</v>
      </c>
      <c r="B1444" s="60" t="s">
        <v>835</v>
      </c>
      <c r="C1444" s="59">
        <v>0</v>
      </c>
      <c r="D1444" s="60" t="s">
        <v>39</v>
      </c>
      <c r="E1444" s="60" t="s">
        <v>40</v>
      </c>
      <c r="F1444" s="60" t="s">
        <v>40</v>
      </c>
      <c r="G1444" s="60" t="s">
        <v>41</v>
      </c>
      <c r="H1444" s="60" t="s">
        <v>41</v>
      </c>
      <c r="I1444">
        <f>--ISNUMBER(IFERROR(SEARCH(Anketa!$E$3,'SDF biotopi'!$A1444,1),""))</f>
        <v>0</v>
      </c>
      <c r="J1444" t="str">
        <f>IF(I1444=1,COUNTIF($I$2:I1444,1),"")</f>
        <v/>
      </c>
      <c r="K1444" t="str">
        <f>IFERROR(INDEX($B$2:$B$2873,MATCH(ROWS($J$2:J1444),$J$2:$J$2873,0)),"")</f>
        <v/>
      </c>
    </row>
    <row r="1445" spans="1:11">
      <c r="A1445" s="60" t="s">
        <v>416</v>
      </c>
      <c r="B1445" s="60" t="s">
        <v>820</v>
      </c>
      <c r="C1445" s="59">
        <v>21.48</v>
      </c>
      <c r="D1445" s="60" t="s">
        <v>39</v>
      </c>
      <c r="E1445" s="60" t="s">
        <v>818</v>
      </c>
      <c r="F1445" s="60" t="s">
        <v>40</v>
      </c>
      <c r="G1445" s="60" t="s">
        <v>818</v>
      </c>
      <c r="H1445" s="60" t="s">
        <v>818</v>
      </c>
      <c r="I1445">
        <f>--ISNUMBER(IFERROR(SEARCH(Anketa!$E$3,'SDF biotopi'!$A1445,1),""))</f>
        <v>0</v>
      </c>
      <c r="J1445" t="str">
        <f>IF(I1445=1,COUNTIF($I$2:I1445,1),"")</f>
        <v/>
      </c>
      <c r="K1445" t="str">
        <f>IFERROR(INDEX($B$2:$B$2873,MATCH(ROWS($J$2:J1445),$J$2:$J$2873,0)),"")</f>
        <v/>
      </c>
    </row>
    <row r="1446" spans="1:11">
      <c r="A1446" s="60" t="s">
        <v>416</v>
      </c>
      <c r="B1446" s="60" t="s">
        <v>808</v>
      </c>
      <c r="C1446" s="59">
        <v>273.77</v>
      </c>
      <c r="D1446" s="60" t="s">
        <v>39</v>
      </c>
      <c r="E1446" s="60" t="s">
        <v>818</v>
      </c>
      <c r="F1446" s="60" t="s">
        <v>40</v>
      </c>
      <c r="G1446" s="60" t="s">
        <v>818</v>
      </c>
      <c r="H1446" s="60" t="s">
        <v>818</v>
      </c>
      <c r="I1446">
        <f>--ISNUMBER(IFERROR(SEARCH(Anketa!$E$3,'SDF biotopi'!$A1446,1),""))</f>
        <v>0</v>
      </c>
      <c r="J1446" t="str">
        <f>IF(I1446=1,COUNTIF($I$2:I1446,1),"")</f>
        <v/>
      </c>
      <c r="K1446" t="str">
        <f>IFERROR(INDEX($B$2:$B$2873,MATCH(ROWS($J$2:J1446),$J$2:$J$2873,0)),"")</f>
        <v/>
      </c>
    </row>
    <row r="1447" spans="1:11">
      <c r="A1447" s="60" t="s">
        <v>416</v>
      </c>
      <c r="B1447" s="60" t="s">
        <v>815</v>
      </c>
      <c r="C1447" s="59">
        <v>80.790000000000006</v>
      </c>
      <c r="D1447" s="60" t="s">
        <v>39</v>
      </c>
      <c r="E1447" s="60" t="s">
        <v>40</v>
      </c>
      <c r="F1447" s="60" t="s">
        <v>40</v>
      </c>
      <c r="G1447" s="60" t="s">
        <v>41</v>
      </c>
      <c r="H1447" s="60" t="s">
        <v>210</v>
      </c>
      <c r="I1447">
        <f>--ISNUMBER(IFERROR(SEARCH(Anketa!$E$3,'SDF biotopi'!$A1447,1),""))</f>
        <v>0</v>
      </c>
      <c r="J1447" t="str">
        <f>IF(I1447=1,COUNTIF($I$2:I1447,1),"")</f>
        <v/>
      </c>
      <c r="K1447" t="str">
        <f>IFERROR(INDEX($B$2:$B$2873,MATCH(ROWS($J$2:J1447),$J$2:$J$2873,0)),"")</f>
        <v/>
      </c>
    </row>
    <row r="1448" spans="1:11">
      <c r="A1448" s="60" t="s">
        <v>416</v>
      </c>
      <c r="B1448" s="60" t="s">
        <v>822</v>
      </c>
      <c r="C1448" s="59">
        <v>0.8</v>
      </c>
      <c r="D1448" s="60" t="s">
        <v>39</v>
      </c>
      <c r="E1448" s="60" t="s">
        <v>818</v>
      </c>
      <c r="F1448" s="60" t="s">
        <v>40</v>
      </c>
      <c r="G1448" s="60" t="s">
        <v>818</v>
      </c>
      <c r="H1448" s="60" t="s">
        <v>818</v>
      </c>
      <c r="I1448">
        <f>--ISNUMBER(IFERROR(SEARCH(Anketa!$E$3,'SDF biotopi'!$A1448,1),""))</f>
        <v>0</v>
      </c>
      <c r="J1448" t="str">
        <f>IF(I1448=1,COUNTIF($I$2:I1448,1),"")</f>
        <v/>
      </c>
      <c r="K1448" t="str">
        <f>IFERROR(INDEX($B$2:$B$2873,MATCH(ROWS($J$2:J1448),$J$2:$J$2873,0)),"")</f>
        <v/>
      </c>
    </row>
    <row r="1449" spans="1:11">
      <c r="A1449" s="60" t="s">
        <v>416</v>
      </c>
      <c r="B1449" s="60" t="s">
        <v>827</v>
      </c>
      <c r="C1449" s="59">
        <v>22.29</v>
      </c>
      <c r="D1449" s="60" t="s">
        <v>39</v>
      </c>
      <c r="E1449" s="60" t="s">
        <v>50</v>
      </c>
      <c r="F1449" s="60" t="s">
        <v>818</v>
      </c>
      <c r="G1449" s="60" t="s">
        <v>818</v>
      </c>
      <c r="H1449" s="60" t="s">
        <v>818</v>
      </c>
      <c r="I1449">
        <f>--ISNUMBER(IFERROR(SEARCH(Anketa!$E$3,'SDF biotopi'!$A1449,1),""))</f>
        <v>0</v>
      </c>
      <c r="J1449" t="str">
        <f>IF(I1449=1,COUNTIF($I$2:I1449,1),"")</f>
        <v/>
      </c>
      <c r="K1449" t="str">
        <f>IFERROR(INDEX($B$2:$B$2873,MATCH(ROWS($J$2:J1449),$J$2:$J$2873,0)),"")</f>
        <v/>
      </c>
    </row>
    <row r="1450" spans="1:11">
      <c r="A1450" s="60" t="s">
        <v>416</v>
      </c>
      <c r="B1450" s="60" t="s">
        <v>805</v>
      </c>
      <c r="C1450" s="59">
        <v>1.87</v>
      </c>
      <c r="D1450" s="60" t="s">
        <v>39</v>
      </c>
      <c r="E1450" s="60" t="s">
        <v>40</v>
      </c>
      <c r="F1450" s="60" t="s">
        <v>40</v>
      </c>
      <c r="G1450" s="60" t="s">
        <v>41</v>
      </c>
      <c r="H1450" s="60" t="s">
        <v>41</v>
      </c>
      <c r="I1450">
        <f>--ISNUMBER(IFERROR(SEARCH(Anketa!$E$3,'SDF biotopi'!$A1450,1),""))</f>
        <v>0</v>
      </c>
      <c r="J1450" t="str">
        <f>IF(I1450=1,COUNTIF($I$2:I1450,1),"")</f>
        <v/>
      </c>
      <c r="K1450" t="str">
        <f>IFERROR(INDEX($B$2:$B$2873,MATCH(ROWS($J$2:J1450),$J$2:$J$2873,0)),"")</f>
        <v/>
      </c>
    </row>
    <row r="1451" spans="1:11">
      <c r="A1451" s="60" t="s">
        <v>416</v>
      </c>
      <c r="B1451" s="60" t="s">
        <v>817</v>
      </c>
      <c r="C1451" s="59">
        <v>1.05</v>
      </c>
      <c r="D1451" s="60" t="s">
        <v>39</v>
      </c>
      <c r="E1451" s="60" t="s">
        <v>818</v>
      </c>
      <c r="F1451" s="60" t="s">
        <v>40</v>
      </c>
      <c r="G1451" s="60" t="s">
        <v>818</v>
      </c>
      <c r="H1451" s="60" t="s">
        <v>818</v>
      </c>
      <c r="I1451">
        <f>--ISNUMBER(IFERROR(SEARCH(Anketa!$E$3,'SDF biotopi'!$A1451,1),""))</f>
        <v>0</v>
      </c>
      <c r="J1451" t="str">
        <f>IF(I1451=1,COUNTIF($I$2:I1451,1),"")</f>
        <v/>
      </c>
      <c r="K1451" t="str">
        <f>IFERROR(INDEX($B$2:$B$2873,MATCH(ROWS($J$2:J1451),$J$2:$J$2873,0)),"")</f>
        <v/>
      </c>
    </row>
    <row r="1452" spans="1:11">
      <c r="A1452" s="60" t="s">
        <v>416</v>
      </c>
      <c r="B1452" s="60" t="s">
        <v>829</v>
      </c>
      <c r="C1452" s="59">
        <v>10.06</v>
      </c>
      <c r="D1452" s="60" t="s">
        <v>39</v>
      </c>
      <c r="E1452" s="60" t="s">
        <v>818</v>
      </c>
      <c r="F1452" s="60" t="s">
        <v>40</v>
      </c>
      <c r="G1452" s="60" t="s">
        <v>818</v>
      </c>
      <c r="H1452" s="60" t="s">
        <v>818</v>
      </c>
      <c r="I1452">
        <f>--ISNUMBER(IFERROR(SEARCH(Anketa!$E$3,'SDF biotopi'!$A1452,1),""))</f>
        <v>0</v>
      </c>
      <c r="J1452" t="str">
        <f>IF(I1452=1,COUNTIF($I$2:I1452,1),"")</f>
        <v/>
      </c>
      <c r="K1452" t="str">
        <f>IFERROR(INDEX($B$2:$B$2873,MATCH(ROWS($J$2:J1452),$J$2:$J$2873,0)),"")</f>
        <v/>
      </c>
    </row>
    <row r="1453" spans="1:11">
      <c r="A1453" s="60" t="s">
        <v>418</v>
      </c>
      <c r="B1453" s="60" t="s">
        <v>814</v>
      </c>
      <c r="C1453" s="59">
        <v>293.12</v>
      </c>
      <c r="D1453" s="60" t="s">
        <v>39</v>
      </c>
      <c r="E1453" s="60" t="s">
        <v>210</v>
      </c>
      <c r="F1453" s="60" t="s">
        <v>40</v>
      </c>
      <c r="G1453" s="60" t="s">
        <v>210</v>
      </c>
      <c r="H1453" s="60" t="s">
        <v>210</v>
      </c>
      <c r="I1453">
        <f>--ISNUMBER(IFERROR(SEARCH(Anketa!$E$3,'SDF biotopi'!$A1453,1),""))</f>
        <v>0</v>
      </c>
      <c r="J1453" t="str">
        <f>IF(I1453=1,COUNTIF($I$2:I1453,1),"")</f>
        <v/>
      </c>
      <c r="K1453" t="str">
        <f>IFERROR(INDEX($B$2:$B$2873,MATCH(ROWS($J$2:J1453),$J$2:$J$2873,0)),"")</f>
        <v/>
      </c>
    </row>
    <row r="1454" spans="1:11">
      <c r="A1454" s="60" t="s">
        <v>418</v>
      </c>
      <c r="B1454" s="60" t="s">
        <v>808</v>
      </c>
      <c r="C1454" s="59">
        <v>40.770000000000003</v>
      </c>
      <c r="D1454" s="60" t="s">
        <v>39</v>
      </c>
      <c r="E1454" s="60" t="s">
        <v>41</v>
      </c>
      <c r="F1454" s="60" t="s">
        <v>40</v>
      </c>
      <c r="G1454" s="60" t="s">
        <v>41</v>
      </c>
      <c r="H1454" s="60" t="s">
        <v>41</v>
      </c>
      <c r="I1454">
        <f>--ISNUMBER(IFERROR(SEARCH(Anketa!$E$3,'SDF biotopi'!$A1454,1),""))</f>
        <v>0</v>
      </c>
      <c r="J1454" t="str">
        <f>IF(I1454=1,COUNTIF($I$2:I1454,1),"")</f>
        <v/>
      </c>
      <c r="K1454" t="str">
        <f>IFERROR(INDEX($B$2:$B$2873,MATCH(ROWS($J$2:J1454),$J$2:$J$2873,0)),"")</f>
        <v/>
      </c>
    </row>
    <row r="1455" spans="1:11">
      <c r="A1455" s="60" t="s">
        <v>418</v>
      </c>
      <c r="B1455" s="60" t="s">
        <v>811</v>
      </c>
      <c r="C1455" s="59">
        <v>0.16</v>
      </c>
      <c r="D1455" s="60" t="s">
        <v>39</v>
      </c>
      <c r="E1455" s="60" t="s">
        <v>818</v>
      </c>
      <c r="F1455" s="60" t="s">
        <v>40</v>
      </c>
      <c r="G1455" s="60" t="s">
        <v>818</v>
      </c>
      <c r="H1455" s="60" t="s">
        <v>818</v>
      </c>
      <c r="I1455">
        <f>--ISNUMBER(IFERROR(SEARCH(Anketa!$E$3,'SDF biotopi'!$A1455,1),""))</f>
        <v>0</v>
      </c>
      <c r="J1455" t="str">
        <f>IF(I1455=1,COUNTIF($I$2:I1455,1),"")</f>
        <v/>
      </c>
      <c r="K1455" t="str">
        <f>IFERROR(INDEX($B$2:$B$2873,MATCH(ROWS($J$2:J1455),$J$2:$J$2873,0)),"")</f>
        <v/>
      </c>
    </row>
    <row r="1456" spans="1:11">
      <c r="A1456" s="60" t="s">
        <v>418</v>
      </c>
      <c r="B1456" s="60" t="s">
        <v>828</v>
      </c>
      <c r="C1456" s="59">
        <v>0</v>
      </c>
      <c r="D1456" s="60" t="s">
        <v>67</v>
      </c>
      <c r="E1456" s="60" t="s">
        <v>50</v>
      </c>
      <c r="F1456" s="60" t="s">
        <v>824</v>
      </c>
      <c r="G1456" s="60" t="s">
        <v>824</v>
      </c>
      <c r="H1456" s="60" t="s">
        <v>824</v>
      </c>
      <c r="I1456">
        <f>--ISNUMBER(IFERROR(SEARCH(Anketa!$E$3,'SDF biotopi'!$A1456,1),""))</f>
        <v>0</v>
      </c>
      <c r="J1456" t="str">
        <f>IF(I1456=1,COUNTIF($I$2:I1456,1),"")</f>
        <v/>
      </c>
      <c r="K1456" t="str">
        <f>IFERROR(INDEX($B$2:$B$2873,MATCH(ROWS($J$2:J1456),$J$2:$J$2873,0)),"")</f>
        <v/>
      </c>
    </row>
    <row r="1457" spans="1:11">
      <c r="A1457" s="60" t="s">
        <v>418</v>
      </c>
      <c r="B1457" s="60" t="s">
        <v>805</v>
      </c>
      <c r="C1457" s="59">
        <v>30.28</v>
      </c>
      <c r="D1457" s="60" t="s">
        <v>39</v>
      </c>
      <c r="E1457" s="60" t="s">
        <v>210</v>
      </c>
      <c r="F1457" s="60" t="s">
        <v>40</v>
      </c>
      <c r="G1457" s="60" t="s">
        <v>210</v>
      </c>
      <c r="H1457" s="60" t="s">
        <v>210</v>
      </c>
      <c r="I1457">
        <f>--ISNUMBER(IFERROR(SEARCH(Anketa!$E$3,'SDF biotopi'!$A1457,1),""))</f>
        <v>0</v>
      </c>
      <c r="J1457" t="str">
        <f>IF(I1457=1,COUNTIF($I$2:I1457,1),"")</f>
        <v/>
      </c>
      <c r="K1457" t="str">
        <f>IFERROR(INDEX($B$2:$B$2873,MATCH(ROWS($J$2:J1457),$J$2:$J$2873,0)),"")</f>
        <v/>
      </c>
    </row>
    <row r="1458" spans="1:11">
      <c r="A1458" s="60" t="s">
        <v>418</v>
      </c>
      <c r="B1458" s="60" t="s">
        <v>802</v>
      </c>
      <c r="C1458" s="59">
        <v>29.79</v>
      </c>
      <c r="D1458" s="60" t="s">
        <v>39</v>
      </c>
      <c r="E1458" s="60" t="s">
        <v>818</v>
      </c>
      <c r="F1458" s="60" t="s">
        <v>40</v>
      </c>
      <c r="G1458" s="60" t="s">
        <v>818</v>
      </c>
      <c r="H1458" s="60" t="s">
        <v>818</v>
      </c>
      <c r="I1458">
        <f>--ISNUMBER(IFERROR(SEARCH(Anketa!$E$3,'SDF biotopi'!$A1458,1),""))</f>
        <v>0</v>
      </c>
      <c r="J1458" t="str">
        <f>IF(I1458=1,COUNTIF($I$2:I1458,1),"")</f>
        <v/>
      </c>
      <c r="K1458" t="str">
        <f>IFERROR(INDEX($B$2:$B$2873,MATCH(ROWS($J$2:J1458),$J$2:$J$2873,0)),"")</f>
        <v/>
      </c>
    </row>
    <row r="1459" spans="1:11">
      <c r="A1459" s="60" t="s">
        <v>420</v>
      </c>
      <c r="B1459" s="60" t="s">
        <v>812</v>
      </c>
      <c r="C1459" s="59">
        <v>2.86</v>
      </c>
      <c r="D1459" s="60" t="s">
        <v>39</v>
      </c>
      <c r="E1459" s="60" t="s">
        <v>40</v>
      </c>
      <c r="F1459" s="60" t="s">
        <v>40</v>
      </c>
      <c r="G1459" s="60" t="s">
        <v>40</v>
      </c>
      <c r="H1459" s="60" t="s">
        <v>40</v>
      </c>
      <c r="I1459">
        <f>--ISNUMBER(IFERROR(SEARCH(Anketa!$E$3,'SDF biotopi'!$A1459,1),""))</f>
        <v>0</v>
      </c>
      <c r="J1459" t="str">
        <f>IF(I1459=1,COUNTIF($I$2:I1459,1),"")</f>
        <v/>
      </c>
      <c r="K1459" t="str">
        <f>IFERROR(INDEX($B$2:$B$2873,MATCH(ROWS($J$2:J1459),$J$2:$J$2873,0)),"")</f>
        <v/>
      </c>
    </row>
    <row r="1460" spans="1:11">
      <c r="A1460" s="60" t="s">
        <v>420</v>
      </c>
      <c r="B1460" s="60" t="s">
        <v>848</v>
      </c>
      <c r="C1460" s="59">
        <v>3.52</v>
      </c>
      <c r="D1460" s="60" t="s">
        <v>39</v>
      </c>
      <c r="E1460" s="60" t="s">
        <v>41</v>
      </c>
      <c r="F1460" s="60" t="s">
        <v>41</v>
      </c>
      <c r="G1460" s="60" t="s">
        <v>41</v>
      </c>
      <c r="H1460" s="60" t="s">
        <v>41</v>
      </c>
      <c r="I1460">
        <f>--ISNUMBER(IFERROR(SEARCH(Anketa!$E$3,'SDF biotopi'!$A1460,1),""))</f>
        <v>0</v>
      </c>
      <c r="J1460" t="str">
        <f>IF(I1460=1,COUNTIF($I$2:I1460,1),"")</f>
        <v/>
      </c>
      <c r="K1460" t="str">
        <f>IFERROR(INDEX($B$2:$B$2873,MATCH(ROWS($J$2:J1460),$J$2:$J$2873,0)),"")</f>
        <v/>
      </c>
    </row>
    <row r="1461" spans="1:11">
      <c r="A1461" s="60" t="s">
        <v>420</v>
      </c>
      <c r="B1461" s="60" t="s">
        <v>853</v>
      </c>
      <c r="C1461" s="59">
        <v>48</v>
      </c>
      <c r="D1461" s="60" t="s">
        <v>39</v>
      </c>
      <c r="E1461" s="60" t="s">
        <v>41</v>
      </c>
      <c r="F1461" s="60" t="s">
        <v>40</v>
      </c>
      <c r="G1461" s="60" t="s">
        <v>40</v>
      </c>
      <c r="H1461" s="60" t="s">
        <v>41</v>
      </c>
      <c r="I1461">
        <f>--ISNUMBER(IFERROR(SEARCH(Anketa!$E$3,'SDF biotopi'!$A1461,1),""))</f>
        <v>0</v>
      </c>
      <c r="J1461" t="str">
        <f>IF(I1461=1,COUNTIF($I$2:I1461,1),"")</f>
        <v/>
      </c>
      <c r="K1461" t="str">
        <f>IFERROR(INDEX($B$2:$B$2873,MATCH(ROWS($J$2:J1461),$J$2:$J$2873,0)),"")</f>
        <v/>
      </c>
    </row>
    <row r="1462" spans="1:11">
      <c r="A1462" s="60" t="s">
        <v>420</v>
      </c>
      <c r="B1462" s="60" t="s">
        <v>820</v>
      </c>
      <c r="C1462" s="59">
        <v>0.32</v>
      </c>
      <c r="D1462" s="60" t="s">
        <v>39</v>
      </c>
      <c r="E1462" s="60" t="s">
        <v>818</v>
      </c>
      <c r="F1462" s="60" t="s">
        <v>40</v>
      </c>
      <c r="G1462" s="60" t="s">
        <v>818</v>
      </c>
      <c r="H1462" s="60" t="s">
        <v>818</v>
      </c>
      <c r="I1462">
        <f>--ISNUMBER(IFERROR(SEARCH(Anketa!$E$3,'SDF biotopi'!$A1462,1),""))</f>
        <v>0</v>
      </c>
      <c r="J1462" t="str">
        <f>IF(I1462=1,COUNTIF($I$2:I1462,1),"")</f>
        <v/>
      </c>
      <c r="K1462" t="str">
        <f>IFERROR(INDEX($B$2:$B$2873,MATCH(ROWS($J$2:J1462),$J$2:$J$2873,0)),"")</f>
        <v/>
      </c>
    </row>
    <row r="1463" spans="1:11">
      <c r="A1463" s="60" t="s">
        <v>422</v>
      </c>
      <c r="B1463" s="60" t="s">
        <v>805</v>
      </c>
      <c r="C1463" s="59">
        <v>1.1100000000000001</v>
      </c>
      <c r="D1463" s="60" t="s">
        <v>39</v>
      </c>
      <c r="E1463" s="60" t="s">
        <v>210</v>
      </c>
      <c r="F1463" s="60" t="s">
        <v>40</v>
      </c>
      <c r="G1463" s="60" t="s">
        <v>210</v>
      </c>
      <c r="H1463" s="60" t="s">
        <v>40</v>
      </c>
      <c r="I1463">
        <f>--ISNUMBER(IFERROR(SEARCH(Anketa!$E$3,'SDF biotopi'!$A1463,1),""))</f>
        <v>0</v>
      </c>
      <c r="J1463" t="str">
        <f>IF(I1463=1,COUNTIF($I$2:I1463,1),"")</f>
        <v/>
      </c>
      <c r="K1463" t="str">
        <f>IFERROR(INDEX($B$2:$B$2873,MATCH(ROWS($J$2:J1463),$J$2:$J$2873,0)),"")</f>
        <v/>
      </c>
    </row>
    <row r="1464" spans="1:11">
      <c r="A1464" s="60" t="s">
        <v>422</v>
      </c>
      <c r="B1464" s="60" t="s">
        <v>808</v>
      </c>
      <c r="C1464" s="59">
        <v>107.73</v>
      </c>
      <c r="D1464" s="60" t="s">
        <v>39</v>
      </c>
      <c r="E1464" s="60" t="s">
        <v>210</v>
      </c>
      <c r="F1464" s="60" t="s">
        <v>40</v>
      </c>
      <c r="G1464" s="60" t="s">
        <v>41</v>
      </c>
      <c r="H1464" s="60" t="s">
        <v>41</v>
      </c>
      <c r="I1464">
        <f>--ISNUMBER(IFERROR(SEARCH(Anketa!$E$3,'SDF biotopi'!$A1464,1),""))</f>
        <v>0</v>
      </c>
      <c r="J1464" t="str">
        <f>IF(I1464=1,COUNTIF($I$2:I1464,1),"")</f>
        <v/>
      </c>
      <c r="K1464" t="str">
        <f>IFERROR(INDEX($B$2:$B$2873,MATCH(ROWS($J$2:J1464),$J$2:$J$2873,0)),"")</f>
        <v/>
      </c>
    </row>
    <row r="1465" spans="1:11">
      <c r="A1465" s="60" t="s">
        <v>422</v>
      </c>
      <c r="B1465" s="60" t="s">
        <v>810</v>
      </c>
      <c r="C1465" s="59">
        <v>41.16</v>
      </c>
      <c r="D1465" s="60" t="s">
        <v>39</v>
      </c>
      <c r="E1465" s="60" t="s">
        <v>41</v>
      </c>
      <c r="F1465" s="60" t="s">
        <v>40</v>
      </c>
      <c r="G1465" s="60" t="s">
        <v>41</v>
      </c>
      <c r="H1465" s="60" t="s">
        <v>41</v>
      </c>
      <c r="I1465">
        <f>--ISNUMBER(IFERROR(SEARCH(Anketa!$E$3,'SDF biotopi'!$A1465,1),""))</f>
        <v>0</v>
      </c>
      <c r="J1465" t="str">
        <f>IF(I1465=1,COUNTIF($I$2:I1465,1),"")</f>
        <v/>
      </c>
      <c r="K1465" t="str">
        <f>IFERROR(INDEX($B$2:$B$2873,MATCH(ROWS($J$2:J1465),$J$2:$J$2873,0)),"")</f>
        <v/>
      </c>
    </row>
    <row r="1466" spans="1:11">
      <c r="A1466" s="60" t="s">
        <v>422</v>
      </c>
      <c r="B1466" s="60" t="s">
        <v>814</v>
      </c>
      <c r="C1466" s="59">
        <v>110.48</v>
      </c>
      <c r="D1466" s="60" t="s">
        <v>39</v>
      </c>
      <c r="E1466" s="60" t="s">
        <v>818</v>
      </c>
      <c r="F1466" s="60" t="s">
        <v>40</v>
      </c>
      <c r="G1466" s="60" t="s">
        <v>818</v>
      </c>
      <c r="H1466" s="60" t="s">
        <v>818</v>
      </c>
      <c r="I1466">
        <f>--ISNUMBER(IFERROR(SEARCH(Anketa!$E$3,'SDF biotopi'!$A1466,1),""))</f>
        <v>0</v>
      </c>
      <c r="J1466" t="str">
        <f>IF(I1466=1,COUNTIF($I$2:I1466,1),"")</f>
        <v/>
      </c>
      <c r="K1466" t="str">
        <f>IFERROR(INDEX($B$2:$B$2873,MATCH(ROWS($J$2:J1466),$J$2:$J$2873,0)),"")</f>
        <v/>
      </c>
    </row>
    <row r="1467" spans="1:11">
      <c r="A1467" s="60" t="s">
        <v>424</v>
      </c>
      <c r="B1467" s="60" t="s">
        <v>808</v>
      </c>
      <c r="C1467" s="59">
        <v>79.290000000000006</v>
      </c>
      <c r="D1467" s="60" t="s">
        <v>39</v>
      </c>
      <c r="E1467" s="60" t="s">
        <v>210</v>
      </c>
      <c r="F1467" s="60" t="s">
        <v>40</v>
      </c>
      <c r="G1467" s="60" t="s">
        <v>210</v>
      </c>
      <c r="H1467" s="60" t="s">
        <v>210</v>
      </c>
      <c r="I1467">
        <f>--ISNUMBER(IFERROR(SEARCH(Anketa!$E$3,'SDF biotopi'!$A1467,1),""))</f>
        <v>0</v>
      </c>
      <c r="J1467" t="str">
        <f>IF(I1467=1,COUNTIF($I$2:I1467,1),"")</f>
        <v/>
      </c>
      <c r="K1467" t="str">
        <f>IFERROR(INDEX($B$2:$B$2873,MATCH(ROWS($J$2:J1467),$J$2:$J$2873,0)),"")</f>
        <v/>
      </c>
    </row>
    <row r="1468" spans="1:11">
      <c r="A1468" s="60" t="s">
        <v>424</v>
      </c>
      <c r="B1468" s="60" t="s">
        <v>828</v>
      </c>
      <c r="C1468" s="59">
        <v>0</v>
      </c>
      <c r="D1468" s="60" t="s">
        <v>39</v>
      </c>
      <c r="E1468" s="60" t="s">
        <v>210</v>
      </c>
      <c r="F1468" s="60" t="s">
        <v>40</v>
      </c>
      <c r="G1468" s="60" t="s">
        <v>210</v>
      </c>
      <c r="H1468" s="60" t="s">
        <v>210</v>
      </c>
      <c r="I1468">
        <f>--ISNUMBER(IFERROR(SEARCH(Anketa!$E$3,'SDF biotopi'!$A1468,1),""))</f>
        <v>0</v>
      </c>
      <c r="J1468" t="str">
        <f>IF(I1468=1,COUNTIF($I$2:I1468,1),"")</f>
        <v/>
      </c>
      <c r="K1468" t="str">
        <f>IFERROR(INDEX($B$2:$B$2873,MATCH(ROWS($J$2:J1468),$J$2:$J$2873,0)),"")</f>
        <v/>
      </c>
    </row>
    <row r="1469" spans="1:11">
      <c r="A1469" s="60" t="s">
        <v>424</v>
      </c>
      <c r="B1469" s="60" t="s">
        <v>805</v>
      </c>
      <c r="C1469" s="59">
        <v>20.11</v>
      </c>
      <c r="D1469" s="60" t="s">
        <v>39</v>
      </c>
      <c r="E1469" s="60" t="s">
        <v>210</v>
      </c>
      <c r="F1469" s="60" t="s">
        <v>40</v>
      </c>
      <c r="G1469" s="60" t="s">
        <v>41</v>
      </c>
      <c r="H1469" s="60" t="s">
        <v>210</v>
      </c>
      <c r="I1469">
        <f>--ISNUMBER(IFERROR(SEARCH(Anketa!$E$3,'SDF biotopi'!$A1469,1),""))</f>
        <v>0</v>
      </c>
      <c r="J1469" t="str">
        <f>IF(I1469=1,COUNTIF($I$2:I1469,1),"")</f>
        <v/>
      </c>
      <c r="K1469" t="str">
        <f>IFERROR(INDEX($B$2:$B$2873,MATCH(ROWS($J$2:J1469),$J$2:$J$2873,0)),"")</f>
        <v/>
      </c>
    </row>
    <row r="1470" spans="1:11">
      <c r="A1470" s="60" t="s">
        <v>424</v>
      </c>
      <c r="B1470" s="60" t="s">
        <v>804</v>
      </c>
      <c r="C1470" s="59">
        <v>17.100000000000001</v>
      </c>
      <c r="D1470" s="60" t="s">
        <v>39</v>
      </c>
      <c r="E1470" s="60" t="s">
        <v>41</v>
      </c>
      <c r="F1470" s="60" t="s">
        <v>40</v>
      </c>
      <c r="G1470" s="60" t="s">
        <v>210</v>
      </c>
      <c r="H1470" s="60" t="s">
        <v>41</v>
      </c>
      <c r="I1470">
        <f>--ISNUMBER(IFERROR(SEARCH(Anketa!$E$3,'SDF biotopi'!$A1470,1),""))</f>
        <v>0</v>
      </c>
      <c r="J1470" t="str">
        <f>IF(I1470=1,COUNTIF($I$2:I1470,1),"")</f>
        <v/>
      </c>
      <c r="K1470" t="str">
        <f>IFERROR(INDEX($B$2:$B$2873,MATCH(ROWS($J$2:J1470),$J$2:$J$2873,0)),"")</f>
        <v/>
      </c>
    </row>
    <row r="1471" spans="1:11">
      <c r="A1471" s="60" t="s">
        <v>424</v>
      </c>
      <c r="B1471" s="60" t="s">
        <v>814</v>
      </c>
      <c r="C1471" s="59">
        <v>146.94</v>
      </c>
      <c r="D1471" s="60" t="s">
        <v>39</v>
      </c>
      <c r="E1471" s="60" t="s">
        <v>210</v>
      </c>
      <c r="F1471" s="60" t="s">
        <v>40</v>
      </c>
      <c r="G1471" s="60" t="s">
        <v>41</v>
      </c>
      <c r="H1471" s="60" t="s">
        <v>210</v>
      </c>
      <c r="I1471">
        <f>--ISNUMBER(IFERROR(SEARCH(Anketa!$E$3,'SDF biotopi'!$A1471,1),""))</f>
        <v>0</v>
      </c>
      <c r="J1471" t="str">
        <f>IF(I1471=1,COUNTIF($I$2:I1471,1),"")</f>
        <v/>
      </c>
      <c r="K1471" t="str">
        <f>IFERROR(INDEX($B$2:$B$2873,MATCH(ROWS($J$2:J1471),$J$2:$J$2873,0)),"")</f>
        <v/>
      </c>
    </row>
    <row r="1472" spans="1:11">
      <c r="A1472" s="60" t="s">
        <v>424</v>
      </c>
      <c r="B1472" s="60" t="s">
        <v>802</v>
      </c>
      <c r="C1472" s="59">
        <v>9.69</v>
      </c>
      <c r="D1472" s="60" t="s">
        <v>39</v>
      </c>
      <c r="E1472" s="60" t="s">
        <v>818</v>
      </c>
      <c r="F1472" s="60" t="s">
        <v>40</v>
      </c>
      <c r="G1472" s="60" t="s">
        <v>818</v>
      </c>
      <c r="H1472" s="60" t="s">
        <v>818</v>
      </c>
      <c r="I1472">
        <f>--ISNUMBER(IFERROR(SEARCH(Anketa!$E$3,'SDF biotopi'!$A1472,1),""))</f>
        <v>0</v>
      </c>
      <c r="J1472" t="str">
        <f>IF(I1472=1,COUNTIF($I$2:I1472,1),"")</f>
        <v/>
      </c>
      <c r="K1472" t="str">
        <f>IFERROR(INDEX($B$2:$B$2873,MATCH(ROWS($J$2:J1472),$J$2:$J$2873,0)),"")</f>
        <v/>
      </c>
    </row>
    <row r="1473" spans="1:11">
      <c r="A1473" s="60" t="s">
        <v>424</v>
      </c>
      <c r="B1473" s="60" t="s">
        <v>816</v>
      </c>
      <c r="C1473" s="59">
        <v>0.41</v>
      </c>
      <c r="D1473" s="60" t="s">
        <v>39</v>
      </c>
      <c r="E1473" s="60" t="s">
        <v>818</v>
      </c>
      <c r="F1473" s="60" t="s">
        <v>40</v>
      </c>
      <c r="G1473" s="60" t="s">
        <v>818</v>
      </c>
      <c r="H1473" s="60" t="s">
        <v>818</v>
      </c>
      <c r="I1473">
        <f>--ISNUMBER(IFERROR(SEARCH(Anketa!$E$3,'SDF biotopi'!$A1473,1),""))</f>
        <v>0</v>
      </c>
      <c r="J1473" t="str">
        <f>IF(I1473=1,COUNTIF($I$2:I1473,1),"")</f>
        <v/>
      </c>
      <c r="K1473" t="str">
        <f>IFERROR(INDEX($B$2:$B$2873,MATCH(ROWS($J$2:J1473),$J$2:$J$2873,0)),"")</f>
        <v/>
      </c>
    </row>
    <row r="1474" spans="1:11">
      <c r="A1474" s="60" t="s">
        <v>426</v>
      </c>
      <c r="B1474" s="60" t="s">
        <v>808</v>
      </c>
      <c r="C1474" s="59">
        <v>0.85</v>
      </c>
      <c r="D1474" s="60" t="s">
        <v>39</v>
      </c>
      <c r="E1474" s="60" t="s">
        <v>818</v>
      </c>
      <c r="F1474" s="60" t="s">
        <v>40</v>
      </c>
      <c r="G1474" s="60" t="s">
        <v>818</v>
      </c>
      <c r="H1474" s="60" t="s">
        <v>818</v>
      </c>
      <c r="I1474">
        <f>--ISNUMBER(IFERROR(SEARCH(Anketa!$E$3,'SDF biotopi'!$A1474,1),""))</f>
        <v>0</v>
      </c>
      <c r="J1474" t="str">
        <f>IF(I1474=1,COUNTIF($I$2:I1474,1),"")</f>
        <v/>
      </c>
      <c r="K1474" t="str">
        <f>IFERROR(INDEX($B$2:$B$2873,MATCH(ROWS($J$2:J1474),$J$2:$J$2873,0)),"")</f>
        <v/>
      </c>
    </row>
    <row r="1475" spans="1:11">
      <c r="A1475" s="60" t="s">
        <v>426</v>
      </c>
      <c r="B1475" s="60" t="s">
        <v>814</v>
      </c>
      <c r="C1475" s="59">
        <v>3.56</v>
      </c>
      <c r="D1475" s="60" t="s">
        <v>39</v>
      </c>
      <c r="E1475" s="60" t="s">
        <v>818</v>
      </c>
      <c r="F1475" s="60" t="s">
        <v>40</v>
      </c>
      <c r="G1475" s="60" t="s">
        <v>818</v>
      </c>
      <c r="H1475" s="60" t="s">
        <v>818</v>
      </c>
      <c r="I1475">
        <f>--ISNUMBER(IFERROR(SEARCH(Anketa!$E$3,'SDF biotopi'!$A1475,1),""))</f>
        <v>0</v>
      </c>
      <c r="J1475" t="str">
        <f>IF(I1475=1,COUNTIF($I$2:I1475,1),"")</f>
        <v/>
      </c>
      <c r="K1475" t="str">
        <f>IFERROR(INDEX($B$2:$B$2873,MATCH(ROWS($J$2:J1475),$J$2:$J$2873,0)),"")</f>
        <v/>
      </c>
    </row>
    <row r="1476" spans="1:11">
      <c r="A1476" s="60" t="s">
        <v>426</v>
      </c>
      <c r="B1476" s="60" t="s">
        <v>810</v>
      </c>
      <c r="C1476" s="59">
        <v>22.04</v>
      </c>
      <c r="D1476" s="60" t="s">
        <v>39</v>
      </c>
      <c r="E1476" s="60" t="s">
        <v>210</v>
      </c>
      <c r="F1476" s="60" t="s">
        <v>40</v>
      </c>
      <c r="G1476" s="60" t="s">
        <v>210</v>
      </c>
      <c r="H1476" s="60" t="s">
        <v>210</v>
      </c>
      <c r="I1476">
        <f>--ISNUMBER(IFERROR(SEARCH(Anketa!$E$3,'SDF biotopi'!$A1476,1),""))</f>
        <v>0</v>
      </c>
      <c r="J1476" t="str">
        <f>IF(I1476=1,COUNTIF($I$2:I1476,1),"")</f>
        <v/>
      </c>
      <c r="K1476" t="str">
        <f>IFERROR(INDEX($B$2:$B$2873,MATCH(ROWS($J$2:J1476),$J$2:$J$2873,0)),"")</f>
        <v/>
      </c>
    </row>
    <row r="1477" spans="1:11">
      <c r="A1477" s="60" t="s">
        <v>426</v>
      </c>
      <c r="B1477" s="60" t="s">
        <v>802</v>
      </c>
      <c r="C1477" s="59">
        <v>0.37</v>
      </c>
      <c r="D1477" s="60" t="s">
        <v>39</v>
      </c>
      <c r="E1477" s="60" t="s">
        <v>818</v>
      </c>
      <c r="F1477" s="60" t="s">
        <v>40</v>
      </c>
      <c r="G1477" s="60" t="s">
        <v>818</v>
      </c>
      <c r="H1477" s="60" t="s">
        <v>818</v>
      </c>
      <c r="I1477">
        <f>--ISNUMBER(IFERROR(SEARCH(Anketa!$E$3,'SDF biotopi'!$A1477,1),""))</f>
        <v>0</v>
      </c>
      <c r="J1477" t="str">
        <f>IF(I1477=1,COUNTIF($I$2:I1477,1),"")</f>
        <v/>
      </c>
      <c r="K1477" t="str">
        <f>IFERROR(INDEX($B$2:$B$2873,MATCH(ROWS($J$2:J1477),$J$2:$J$2873,0)),"")</f>
        <v/>
      </c>
    </row>
    <row r="1478" spans="1:11">
      <c r="A1478" s="60" t="s">
        <v>428</v>
      </c>
      <c r="B1478" s="60" t="s">
        <v>823</v>
      </c>
      <c r="C1478" s="59">
        <v>0.16</v>
      </c>
      <c r="D1478" s="60" t="s">
        <v>39</v>
      </c>
      <c r="E1478" s="60" t="s">
        <v>818</v>
      </c>
      <c r="F1478" s="60" t="s">
        <v>40</v>
      </c>
      <c r="G1478" s="60" t="s">
        <v>818</v>
      </c>
      <c r="H1478" s="60" t="s">
        <v>818</v>
      </c>
      <c r="I1478">
        <f>--ISNUMBER(IFERROR(SEARCH(Anketa!$E$3,'SDF biotopi'!$A1478,1),""))</f>
        <v>0</v>
      </c>
      <c r="J1478" t="str">
        <f>IF(I1478=1,COUNTIF($I$2:I1478,1),"")</f>
        <v/>
      </c>
      <c r="K1478" t="str">
        <f>IFERROR(INDEX($B$2:$B$2873,MATCH(ROWS($J$2:J1478),$J$2:$J$2873,0)),"")</f>
        <v/>
      </c>
    </row>
    <row r="1479" spans="1:11">
      <c r="A1479" s="60" t="s">
        <v>428</v>
      </c>
      <c r="B1479" s="60" t="s">
        <v>810</v>
      </c>
      <c r="C1479" s="59">
        <v>3.47</v>
      </c>
      <c r="D1479" s="60" t="s">
        <v>39</v>
      </c>
      <c r="E1479" s="60" t="s">
        <v>40</v>
      </c>
      <c r="F1479" s="60" t="s">
        <v>40</v>
      </c>
      <c r="G1479" s="60" t="s">
        <v>41</v>
      </c>
      <c r="H1479" s="60" t="s">
        <v>41</v>
      </c>
      <c r="I1479">
        <f>--ISNUMBER(IFERROR(SEARCH(Anketa!$E$3,'SDF biotopi'!$A1479,1),""))</f>
        <v>0</v>
      </c>
      <c r="J1479" t="str">
        <f>IF(I1479=1,COUNTIF($I$2:I1479,1),"")</f>
        <v/>
      </c>
      <c r="K1479" t="str">
        <f>IFERROR(INDEX($B$2:$B$2873,MATCH(ROWS($J$2:J1479),$J$2:$J$2873,0)),"")</f>
        <v/>
      </c>
    </row>
    <row r="1480" spans="1:11">
      <c r="A1480" s="60" t="s">
        <v>428</v>
      </c>
      <c r="B1480" s="60" t="s">
        <v>808</v>
      </c>
      <c r="C1480" s="59">
        <v>34.89</v>
      </c>
      <c r="D1480" s="60" t="s">
        <v>39</v>
      </c>
      <c r="E1480" s="60" t="s">
        <v>40</v>
      </c>
      <c r="F1480" s="60" t="s">
        <v>40</v>
      </c>
      <c r="G1480" s="60" t="s">
        <v>40</v>
      </c>
      <c r="H1480" s="60" t="s">
        <v>210</v>
      </c>
      <c r="I1480">
        <f>--ISNUMBER(IFERROR(SEARCH(Anketa!$E$3,'SDF biotopi'!$A1480,1),""))</f>
        <v>0</v>
      </c>
      <c r="J1480" t="str">
        <f>IF(I1480=1,COUNTIF($I$2:I1480,1),"")</f>
        <v/>
      </c>
      <c r="K1480" t="str">
        <f>IFERROR(INDEX($B$2:$B$2873,MATCH(ROWS($J$2:J1480),$J$2:$J$2873,0)),"")</f>
        <v/>
      </c>
    </row>
    <row r="1481" spans="1:11">
      <c r="A1481" s="60" t="s">
        <v>428</v>
      </c>
      <c r="B1481" s="60" t="s">
        <v>802</v>
      </c>
      <c r="C1481" s="59">
        <v>27.99</v>
      </c>
      <c r="D1481" s="60" t="s">
        <v>39</v>
      </c>
      <c r="E1481" s="60" t="s">
        <v>818</v>
      </c>
      <c r="F1481" s="60" t="s">
        <v>40</v>
      </c>
      <c r="G1481" s="60" t="s">
        <v>818</v>
      </c>
      <c r="H1481" s="60" t="s">
        <v>818</v>
      </c>
      <c r="I1481">
        <f>--ISNUMBER(IFERROR(SEARCH(Anketa!$E$3,'SDF biotopi'!$A1481,1),""))</f>
        <v>0</v>
      </c>
      <c r="J1481" t="str">
        <f>IF(I1481=1,COUNTIF($I$2:I1481,1),"")</f>
        <v/>
      </c>
      <c r="K1481" t="str">
        <f>IFERROR(INDEX($B$2:$B$2873,MATCH(ROWS($J$2:J1481),$J$2:$J$2873,0)),"")</f>
        <v/>
      </c>
    </row>
    <row r="1482" spans="1:11">
      <c r="A1482" s="60" t="s">
        <v>428</v>
      </c>
      <c r="B1482" s="60" t="s">
        <v>807</v>
      </c>
      <c r="C1482" s="59">
        <v>1.05</v>
      </c>
      <c r="D1482" s="60" t="s">
        <v>39</v>
      </c>
      <c r="E1482" s="60" t="s">
        <v>818</v>
      </c>
      <c r="F1482" s="60" t="s">
        <v>40</v>
      </c>
      <c r="G1482" s="60" t="s">
        <v>818</v>
      </c>
      <c r="H1482" s="60" t="s">
        <v>818</v>
      </c>
      <c r="I1482">
        <f>--ISNUMBER(IFERROR(SEARCH(Anketa!$E$3,'SDF biotopi'!$A1482,1),""))</f>
        <v>0</v>
      </c>
      <c r="J1482" t="str">
        <f>IF(I1482=1,COUNTIF($I$2:I1482,1),"")</f>
        <v/>
      </c>
      <c r="K1482" t="str">
        <f>IFERROR(INDEX($B$2:$B$2873,MATCH(ROWS($J$2:J1482),$J$2:$J$2873,0)),"")</f>
        <v/>
      </c>
    </row>
    <row r="1483" spans="1:11">
      <c r="A1483" s="60" t="s">
        <v>428</v>
      </c>
      <c r="B1483" s="60" t="s">
        <v>805</v>
      </c>
      <c r="C1483" s="59">
        <v>0</v>
      </c>
      <c r="D1483" s="60" t="s">
        <v>67</v>
      </c>
      <c r="E1483" s="60" t="s">
        <v>50</v>
      </c>
      <c r="F1483" s="60" t="s">
        <v>824</v>
      </c>
      <c r="G1483" s="60" t="s">
        <v>824</v>
      </c>
      <c r="H1483" s="60" t="s">
        <v>824</v>
      </c>
      <c r="I1483">
        <f>--ISNUMBER(IFERROR(SEARCH(Anketa!$E$3,'SDF biotopi'!$A1483,1),""))</f>
        <v>0</v>
      </c>
      <c r="J1483" t="str">
        <f>IF(I1483=1,COUNTIF($I$2:I1483,1),"")</f>
        <v/>
      </c>
      <c r="K1483" t="str">
        <f>IFERROR(INDEX($B$2:$B$2873,MATCH(ROWS($J$2:J1483),$J$2:$J$2873,0)),"")</f>
        <v/>
      </c>
    </row>
    <row r="1484" spans="1:11">
      <c r="A1484" s="60" t="s">
        <v>428</v>
      </c>
      <c r="B1484" s="60" t="s">
        <v>814</v>
      </c>
      <c r="C1484" s="59">
        <v>133.12</v>
      </c>
      <c r="D1484" s="60" t="s">
        <v>39</v>
      </c>
      <c r="E1484" s="60" t="s">
        <v>41</v>
      </c>
      <c r="F1484" s="60" t="s">
        <v>40</v>
      </c>
      <c r="G1484" s="60" t="s">
        <v>41</v>
      </c>
      <c r="H1484" s="60" t="s">
        <v>41</v>
      </c>
      <c r="I1484">
        <f>--ISNUMBER(IFERROR(SEARCH(Anketa!$E$3,'SDF biotopi'!$A1484,1),""))</f>
        <v>0</v>
      </c>
      <c r="J1484" t="str">
        <f>IF(I1484=1,COUNTIF($I$2:I1484,1),"")</f>
        <v/>
      </c>
      <c r="K1484" t="str">
        <f>IFERROR(INDEX($B$2:$B$2873,MATCH(ROWS($J$2:J1484),$J$2:$J$2873,0)),"")</f>
        <v/>
      </c>
    </row>
    <row r="1485" spans="1:11">
      <c r="A1485" s="60" t="s">
        <v>428</v>
      </c>
      <c r="B1485" s="60" t="s">
        <v>828</v>
      </c>
      <c r="C1485" s="59">
        <v>0</v>
      </c>
      <c r="D1485" s="60" t="s">
        <v>67</v>
      </c>
      <c r="E1485" s="60" t="s">
        <v>50</v>
      </c>
      <c r="F1485" s="60" t="s">
        <v>824</v>
      </c>
      <c r="G1485" s="60" t="s">
        <v>824</v>
      </c>
      <c r="H1485" s="60" t="s">
        <v>824</v>
      </c>
      <c r="I1485">
        <f>--ISNUMBER(IFERROR(SEARCH(Anketa!$E$3,'SDF biotopi'!$A1485,1),""))</f>
        <v>0</v>
      </c>
      <c r="J1485" t="str">
        <f>IF(I1485=1,COUNTIF($I$2:I1485,1),"")</f>
        <v/>
      </c>
      <c r="K1485" t="str">
        <f>IFERROR(INDEX($B$2:$B$2873,MATCH(ROWS($J$2:J1485),$J$2:$J$2873,0)),"")</f>
        <v/>
      </c>
    </row>
    <row r="1486" spans="1:11">
      <c r="A1486" s="60" t="s">
        <v>430</v>
      </c>
      <c r="B1486" s="60" t="s">
        <v>828</v>
      </c>
      <c r="C1486" s="59">
        <v>0</v>
      </c>
      <c r="D1486" s="60" t="s">
        <v>67</v>
      </c>
      <c r="E1486" s="60" t="s">
        <v>50</v>
      </c>
      <c r="F1486" s="60" t="s">
        <v>824</v>
      </c>
      <c r="G1486" s="60" t="s">
        <v>824</v>
      </c>
      <c r="H1486" s="60" t="s">
        <v>824</v>
      </c>
      <c r="I1486">
        <f>--ISNUMBER(IFERROR(SEARCH(Anketa!$E$3,'SDF biotopi'!$A1486,1),""))</f>
        <v>0</v>
      </c>
      <c r="J1486" t="str">
        <f>IF(I1486=1,COUNTIF($I$2:I1486,1),"")</f>
        <v/>
      </c>
      <c r="K1486" t="str">
        <f>IFERROR(INDEX($B$2:$B$2873,MATCH(ROWS($J$2:J1486),$J$2:$J$2873,0)),"")</f>
        <v/>
      </c>
    </row>
    <row r="1487" spans="1:11">
      <c r="A1487" s="60" t="s">
        <v>430</v>
      </c>
      <c r="B1487" s="60" t="s">
        <v>802</v>
      </c>
      <c r="C1487" s="59">
        <v>9.9700000000000006</v>
      </c>
      <c r="D1487" s="60" t="s">
        <v>39</v>
      </c>
      <c r="E1487" s="60" t="s">
        <v>818</v>
      </c>
      <c r="F1487" s="60" t="s">
        <v>40</v>
      </c>
      <c r="G1487" s="60" t="s">
        <v>818</v>
      </c>
      <c r="H1487" s="60" t="s">
        <v>818</v>
      </c>
      <c r="I1487">
        <f>--ISNUMBER(IFERROR(SEARCH(Anketa!$E$3,'SDF biotopi'!$A1487,1),""))</f>
        <v>0</v>
      </c>
      <c r="J1487" t="str">
        <f>IF(I1487=1,COUNTIF($I$2:I1487,1),"")</f>
        <v/>
      </c>
      <c r="K1487" t="str">
        <f>IFERROR(INDEX($B$2:$B$2873,MATCH(ROWS($J$2:J1487),$J$2:$J$2873,0)),"")</f>
        <v/>
      </c>
    </row>
    <row r="1488" spans="1:11">
      <c r="A1488" s="60" t="s">
        <v>430</v>
      </c>
      <c r="B1488" s="60" t="s">
        <v>814</v>
      </c>
      <c r="C1488" s="59">
        <v>1.3</v>
      </c>
      <c r="D1488" s="60" t="s">
        <v>39</v>
      </c>
      <c r="E1488" s="60" t="s">
        <v>40</v>
      </c>
      <c r="F1488" s="60" t="s">
        <v>40</v>
      </c>
      <c r="G1488" s="60" t="s">
        <v>41</v>
      </c>
      <c r="H1488" s="60" t="s">
        <v>40</v>
      </c>
      <c r="I1488">
        <f>--ISNUMBER(IFERROR(SEARCH(Anketa!$E$3,'SDF biotopi'!$A1488,1),""))</f>
        <v>0</v>
      </c>
      <c r="J1488" t="str">
        <f>IF(I1488=1,COUNTIF($I$2:I1488,1),"")</f>
        <v/>
      </c>
      <c r="K1488" t="str">
        <f>IFERROR(INDEX($B$2:$B$2873,MATCH(ROWS($J$2:J1488),$J$2:$J$2873,0)),"")</f>
        <v/>
      </c>
    </row>
    <row r="1489" spans="1:11">
      <c r="A1489" s="60" t="s">
        <v>430</v>
      </c>
      <c r="B1489" s="60" t="s">
        <v>810</v>
      </c>
      <c r="C1489" s="59">
        <v>52.31</v>
      </c>
      <c r="D1489" s="60" t="s">
        <v>39</v>
      </c>
      <c r="E1489" s="60" t="s">
        <v>41</v>
      </c>
      <c r="F1489" s="60" t="s">
        <v>40</v>
      </c>
      <c r="G1489" s="60" t="s">
        <v>210</v>
      </c>
      <c r="H1489" s="60" t="s">
        <v>41</v>
      </c>
      <c r="I1489">
        <f>--ISNUMBER(IFERROR(SEARCH(Anketa!$E$3,'SDF biotopi'!$A1489,1),""))</f>
        <v>0</v>
      </c>
      <c r="J1489" t="str">
        <f>IF(I1489=1,COUNTIF($I$2:I1489,1),"")</f>
        <v/>
      </c>
      <c r="K1489" t="str">
        <f>IFERROR(INDEX($B$2:$B$2873,MATCH(ROWS($J$2:J1489),$J$2:$J$2873,0)),"")</f>
        <v/>
      </c>
    </row>
    <row r="1490" spans="1:11">
      <c r="A1490" s="60" t="s">
        <v>430</v>
      </c>
      <c r="B1490" s="60" t="s">
        <v>808</v>
      </c>
      <c r="C1490" s="59">
        <v>16</v>
      </c>
      <c r="D1490" s="60" t="s">
        <v>39</v>
      </c>
      <c r="E1490" s="60" t="s">
        <v>41</v>
      </c>
      <c r="F1490" s="60" t="s">
        <v>40</v>
      </c>
      <c r="G1490" s="60" t="s">
        <v>210</v>
      </c>
      <c r="H1490" s="60" t="s">
        <v>41</v>
      </c>
      <c r="I1490">
        <f>--ISNUMBER(IFERROR(SEARCH(Anketa!$E$3,'SDF biotopi'!$A1490,1),""))</f>
        <v>0</v>
      </c>
      <c r="J1490" t="str">
        <f>IF(I1490=1,COUNTIF($I$2:I1490,1),"")</f>
        <v/>
      </c>
      <c r="K1490" t="str">
        <f>IFERROR(INDEX($B$2:$B$2873,MATCH(ROWS($J$2:J1490),$J$2:$J$2873,0)),"")</f>
        <v/>
      </c>
    </row>
    <row r="1491" spans="1:11">
      <c r="A1491" s="60" t="s">
        <v>432</v>
      </c>
      <c r="B1491" s="60" t="s">
        <v>823</v>
      </c>
      <c r="C1491" s="59">
        <v>12.18</v>
      </c>
      <c r="D1491" s="60" t="s">
        <v>39</v>
      </c>
      <c r="E1491" s="60" t="s">
        <v>40</v>
      </c>
      <c r="F1491" s="60" t="s">
        <v>40</v>
      </c>
      <c r="G1491" s="60" t="s">
        <v>40</v>
      </c>
      <c r="H1491" s="60" t="s">
        <v>40</v>
      </c>
      <c r="I1491">
        <f>--ISNUMBER(IFERROR(SEARCH(Anketa!$E$3,'SDF biotopi'!$A1491,1),""))</f>
        <v>0</v>
      </c>
      <c r="J1491" t="str">
        <f>IF(I1491=1,COUNTIF($I$2:I1491,1),"")</f>
        <v/>
      </c>
      <c r="K1491" t="str">
        <f>IFERROR(INDEX($B$2:$B$2873,MATCH(ROWS($J$2:J1491),$J$2:$J$2873,0)),"")</f>
        <v/>
      </c>
    </row>
    <row r="1492" spans="1:11">
      <c r="A1492" s="60" t="s">
        <v>432</v>
      </c>
      <c r="B1492" s="60" t="s">
        <v>810</v>
      </c>
      <c r="C1492" s="59">
        <v>9.0500000000000007</v>
      </c>
      <c r="D1492" s="60" t="s">
        <v>39</v>
      </c>
      <c r="E1492" s="60" t="s">
        <v>40</v>
      </c>
      <c r="F1492" s="60" t="s">
        <v>40</v>
      </c>
      <c r="G1492" s="60" t="s">
        <v>40</v>
      </c>
      <c r="H1492" s="60" t="s">
        <v>40</v>
      </c>
      <c r="I1492">
        <f>--ISNUMBER(IFERROR(SEARCH(Anketa!$E$3,'SDF biotopi'!$A1492,1),""))</f>
        <v>0</v>
      </c>
      <c r="J1492" t="str">
        <f>IF(I1492=1,COUNTIF($I$2:I1492,1),"")</f>
        <v/>
      </c>
      <c r="K1492" t="str">
        <f>IFERROR(INDEX($B$2:$B$2873,MATCH(ROWS($J$2:J1492),$J$2:$J$2873,0)),"")</f>
        <v/>
      </c>
    </row>
    <row r="1493" spans="1:11">
      <c r="A1493" s="60" t="s">
        <v>432</v>
      </c>
      <c r="B1493" s="60" t="s">
        <v>830</v>
      </c>
      <c r="C1493" s="59">
        <v>1.5</v>
      </c>
      <c r="D1493" s="60" t="s">
        <v>39</v>
      </c>
      <c r="E1493" s="60" t="s">
        <v>40</v>
      </c>
      <c r="F1493" s="60" t="s">
        <v>40</v>
      </c>
      <c r="G1493" s="60" t="s">
        <v>40</v>
      </c>
      <c r="H1493" s="60" t="s">
        <v>40</v>
      </c>
      <c r="I1493">
        <f>--ISNUMBER(IFERROR(SEARCH(Anketa!$E$3,'SDF biotopi'!$A1493,1),""))</f>
        <v>0</v>
      </c>
      <c r="J1493" t="str">
        <f>IF(I1493=1,COUNTIF($I$2:I1493,1),"")</f>
        <v/>
      </c>
      <c r="K1493" t="str">
        <f>IFERROR(INDEX($B$2:$B$2873,MATCH(ROWS($J$2:J1493),$J$2:$J$2873,0)),"")</f>
        <v/>
      </c>
    </row>
    <row r="1494" spans="1:11">
      <c r="A1494" s="60" t="s">
        <v>432</v>
      </c>
      <c r="B1494" s="60" t="s">
        <v>807</v>
      </c>
      <c r="C1494" s="59">
        <v>0</v>
      </c>
      <c r="D1494" s="60" t="s">
        <v>67</v>
      </c>
      <c r="E1494" s="60" t="s">
        <v>50</v>
      </c>
      <c r="F1494" s="60" t="s">
        <v>824</v>
      </c>
      <c r="G1494" s="60" t="s">
        <v>824</v>
      </c>
      <c r="H1494" s="60" t="s">
        <v>824</v>
      </c>
      <c r="I1494">
        <f>--ISNUMBER(IFERROR(SEARCH(Anketa!$E$3,'SDF biotopi'!$A1494,1),""))</f>
        <v>0</v>
      </c>
      <c r="J1494" t="str">
        <f>IF(I1494=1,COUNTIF($I$2:I1494,1),"")</f>
        <v/>
      </c>
      <c r="K1494" t="str">
        <f>IFERROR(INDEX($B$2:$B$2873,MATCH(ROWS($J$2:J1494),$J$2:$J$2873,0)),"")</f>
        <v/>
      </c>
    </row>
    <row r="1495" spans="1:11">
      <c r="A1495" s="60" t="s">
        <v>434</v>
      </c>
      <c r="B1495" s="60" t="s">
        <v>808</v>
      </c>
      <c r="C1495" s="59">
        <v>91.07</v>
      </c>
      <c r="D1495" s="60" t="s">
        <v>39</v>
      </c>
      <c r="E1495" s="60" t="s">
        <v>210</v>
      </c>
      <c r="F1495" s="60" t="s">
        <v>40</v>
      </c>
      <c r="G1495" s="60" t="s">
        <v>41</v>
      </c>
      <c r="H1495" s="60" t="s">
        <v>41</v>
      </c>
      <c r="I1495">
        <f>--ISNUMBER(IFERROR(SEARCH(Anketa!$E$3,'SDF biotopi'!$A1495,1),""))</f>
        <v>0</v>
      </c>
      <c r="J1495" t="str">
        <f>IF(I1495=1,COUNTIF($I$2:I1495,1),"")</f>
        <v/>
      </c>
      <c r="K1495" t="str">
        <f>IFERROR(INDEX($B$2:$B$2873,MATCH(ROWS($J$2:J1495),$J$2:$J$2873,0)),"")</f>
        <v/>
      </c>
    </row>
    <row r="1496" spans="1:11">
      <c r="A1496" s="60" t="s">
        <v>434</v>
      </c>
      <c r="B1496" s="60" t="s">
        <v>814</v>
      </c>
      <c r="C1496" s="59">
        <v>454.03</v>
      </c>
      <c r="D1496" s="60" t="s">
        <v>39</v>
      </c>
      <c r="E1496" s="60" t="s">
        <v>210</v>
      </c>
      <c r="F1496" s="60" t="s">
        <v>40</v>
      </c>
      <c r="G1496" s="60" t="s">
        <v>41</v>
      </c>
      <c r="H1496" s="60" t="s">
        <v>210</v>
      </c>
      <c r="I1496">
        <f>--ISNUMBER(IFERROR(SEARCH(Anketa!$E$3,'SDF biotopi'!$A1496,1),""))</f>
        <v>0</v>
      </c>
      <c r="J1496" t="str">
        <f>IF(I1496=1,COUNTIF($I$2:I1496,1),"")</f>
        <v/>
      </c>
      <c r="K1496" t="str">
        <f>IFERROR(INDEX($B$2:$B$2873,MATCH(ROWS($J$2:J1496),$J$2:$J$2873,0)),"")</f>
        <v/>
      </c>
    </row>
    <row r="1497" spans="1:11">
      <c r="A1497" s="60" t="s">
        <v>434</v>
      </c>
      <c r="B1497" s="60" t="s">
        <v>807</v>
      </c>
      <c r="C1497" s="59">
        <v>325.25</v>
      </c>
      <c r="D1497" s="60" t="s">
        <v>39</v>
      </c>
      <c r="E1497" s="60" t="s">
        <v>210</v>
      </c>
      <c r="F1497" s="60" t="s">
        <v>40</v>
      </c>
      <c r="G1497" s="60" t="s">
        <v>41</v>
      </c>
      <c r="H1497" s="60" t="s">
        <v>210</v>
      </c>
      <c r="I1497">
        <f>--ISNUMBER(IFERROR(SEARCH(Anketa!$E$3,'SDF biotopi'!$A1497,1),""))</f>
        <v>0</v>
      </c>
      <c r="J1497" t="str">
        <f>IF(I1497=1,COUNTIF($I$2:I1497,1),"")</f>
        <v/>
      </c>
      <c r="K1497" t="str">
        <f>IFERROR(INDEX($B$2:$B$2873,MATCH(ROWS($J$2:J1497),$J$2:$J$2873,0)),"")</f>
        <v/>
      </c>
    </row>
    <row r="1498" spans="1:11">
      <c r="A1498" s="60" t="s">
        <v>434</v>
      </c>
      <c r="B1498" s="60" t="s">
        <v>830</v>
      </c>
      <c r="C1498" s="59">
        <v>34.57</v>
      </c>
      <c r="D1498" s="60" t="s">
        <v>39</v>
      </c>
      <c r="E1498" s="60" t="s">
        <v>818</v>
      </c>
      <c r="F1498" s="60" t="s">
        <v>818</v>
      </c>
      <c r="G1498" s="60" t="s">
        <v>818</v>
      </c>
      <c r="H1498" s="60" t="s">
        <v>818</v>
      </c>
      <c r="I1498">
        <f>--ISNUMBER(IFERROR(SEARCH(Anketa!$E$3,'SDF biotopi'!$A1498,1),""))</f>
        <v>0</v>
      </c>
      <c r="J1498" t="str">
        <f>IF(I1498=1,COUNTIF($I$2:I1498,1),"")</f>
        <v/>
      </c>
      <c r="K1498" t="str">
        <f>IFERROR(INDEX($B$2:$B$2873,MATCH(ROWS($J$2:J1498),$J$2:$J$2873,0)),"")</f>
        <v/>
      </c>
    </row>
    <row r="1499" spans="1:11">
      <c r="A1499" s="60" t="s">
        <v>434</v>
      </c>
      <c r="B1499" s="60" t="s">
        <v>812</v>
      </c>
      <c r="C1499" s="59">
        <v>0.02</v>
      </c>
      <c r="D1499" s="60" t="s">
        <v>39</v>
      </c>
      <c r="E1499" s="60" t="s">
        <v>818</v>
      </c>
      <c r="F1499" s="60" t="s">
        <v>818</v>
      </c>
      <c r="G1499" s="60" t="s">
        <v>818</v>
      </c>
      <c r="H1499" s="60" t="s">
        <v>818</v>
      </c>
      <c r="I1499">
        <f>--ISNUMBER(IFERROR(SEARCH(Anketa!$E$3,'SDF biotopi'!$A1499,1),""))</f>
        <v>0</v>
      </c>
      <c r="J1499" t="str">
        <f>IF(I1499=1,COUNTIF($I$2:I1499,1),"")</f>
        <v/>
      </c>
      <c r="K1499" t="str">
        <f>IFERROR(INDEX($B$2:$B$2873,MATCH(ROWS($J$2:J1499),$J$2:$J$2873,0)),"")</f>
        <v/>
      </c>
    </row>
    <row r="1500" spans="1:11">
      <c r="A1500" s="60" t="s">
        <v>434</v>
      </c>
      <c r="B1500" s="60" t="s">
        <v>806</v>
      </c>
      <c r="C1500" s="59">
        <v>60.93</v>
      </c>
      <c r="D1500" s="60" t="s">
        <v>39</v>
      </c>
      <c r="E1500" s="60" t="s">
        <v>41</v>
      </c>
      <c r="F1500" s="60" t="s">
        <v>40</v>
      </c>
      <c r="G1500" s="60" t="s">
        <v>210</v>
      </c>
      <c r="H1500" s="60" t="s">
        <v>41</v>
      </c>
      <c r="I1500">
        <f>--ISNUMBER(IFERROR(SEARCH(Anketa!$E$3,'SDF biotopi'!$A1500,1),""))</f>
        <v>0</v>
      </c>
      <c r="J1500" t="str">
        <f>IF(I1500=1,COUNTIF($I$2:I1500,1),"")</f>
        <v/>
      </c>
      <c r="K1500" t="str">
        <f>IFERROR(INDEX($B$2:$B$2873,MATCH(ROWS($J$2:J1500),$J$2:$J$2873,0)),"")</f>
        <v/>
      </c>
    </row>
    <row r="1501" spans="1:11">
      <c r="A1501" s="60" t="s">
        <v>434</v>
      </c>
      <c r="B1501" s="60" t="s">
        <v>811</v>
      </c>
      <c r="C1501" s="59">
        <v>8.9700000000000006</v>
      </c>
      <c r="D1501" s="60" t="s">
        <v>39</v>
      </c>
      <c r="E1501" s="60" t="s">
        <v>818</v>
      </c>
      <c r="F1501" s="60" t="s">
        <v>818</v>
      </c>
      <c r="G1501" s="60" t="s">
        <v>818</v>
      </c>
      <c r="H1501" s="60" t="s">
        <v>818</v>
      </c>
      <c r="I1501">
        <f>--ISNUMBER(IFERROR(SEARCH(Anketa!$E$3,'SDF biotopi'!$A1501,1),""))</f>
        <v>0</v>
      </c>
      <c r="J1501" t="str">
        <f>IF(I1501=1,COUNTIF($I$2:I1501,1),"")</f>
        <v/>
      </c>
      <c r="K1501" t="str">
        <f>IFERROR(INDEX($B$2:$B$2873,MATCH(ROWS($J$2:J1501),$J$2:$J$2873,0)),"")</f>
        <v/>
      </c>
    </row>
    <row r="1502" spans="1:11">
      <c r="A1502" s="60" t="s">
        <v>434</v>
      </c>
      <c r="B1502" s="60" t="s">
        <v>825</v>
      </c>
      <c r="C1502" s="59">
        <v>3.42</v>
      </c>
      <c r="D1502" s="60" t="s">
        <v>39</v>
      </c>
      <c r="E1502" s="60" t="s">
        <v>818</v>
      </c>
      <c r="F1502" s="60" t="s">
        <v>40</v>
      </c>
      <c r="G1502" s="60" t="s">
        <v>818</v>
      </c>
      <c r="H1502" s="60" t="s">
        <v>818</v>
      </c>
      <c r="I1502">
        <f>--ISNUMBER(IFERROR(SEARCH(Anketa!$E$3,'SDF biotopi'!$A1502,1),""))</f>
        <v>0</v>
      </c>
      <c r="J1502" t="str">
        <f>IF(I1502=1,COUNTIF($I$2:I1502,1),"")</f>
        <v/>
      </c>
      <c r="K1502" t="str">
        <f>IFERROR(INDEX($B$2:$B$2873,MATCH(ROWS($J$2:J1502),$J$2:$J$2873,0)),"")</f>
        <v/>
      </c>
    </row>
    <row r="1503" spans="1:11">
      <c r="A1503" s="60" t="s">
        <v>434</v>
      </c>
      <c r="B1503" s="60" t="s">
        <v>805</v>
      </c>
      <c r="C1503" s="59">
        <v>45.69</v>
      </c>
      <c r="D1503" s="60" t="s">
        <v>39</v>
      </c>
      <c r="E1503" s="60" t="s">
        <v>210</v>
      </c>
      <c r="F1503" s="60" t="s">
        <v>40</v>
      </c>
      <c r="G1503" s="60" t="s">
        <v>41</v>
      </c>
      <c r="H1503" s="60" t="s">
        <v>210</v>
      </c>
      <c r="I1503">
        <f>--ISNUMBER(IFERROR(SEARCH(Anketa!$E$3,'SDF biotopi'!$A1503,1),""))</f>
        <v>0</v>
      </c>
      <c r="J1503" t="str">
        <f>IF(I1503=1,COUNTIF($I$2:I1503,1),"")</f>
        <v/>
      </c>
      <c r="K1503" t="str">
        <f>IFERROR(INDEX($B$2:$B$2873,MATCH(ROWS($J$2:J1503),$J$2:$J$2873,0)),"")</f>
        <v/>
      </c>
    </row>
    <row r="1504" spans="1:11">
      <c r="A1504" s="60" t="s">
        <v>434</v>
      </c>
      <c r="B1504" s="60" t="s">
        <v>835</v>
      </c>
      <c r="C1504" s="59">
        <v>1.1299999999999999</v>
      </c>
      <c r="D1504" s="60" t="s">
        <v>39</v>
      </c>
      <c r="E1504" s="60" t="s">
        <v>40</v>
      </c>
      <c r="F1504" s="60" t="s">
        <v>40</v>
      </c>
      <c r="G1504" s="60" t="s">
        <v>41</v>
      </c>
      <c r="H1504" s="60" t="s">
        <v>40</v>
      </c>
      <c r="I1504">
        <f>--ISNUMBER(IFERROR(SEARCH(Anketa!$E$3,'SDF biotopi'!$A1504,1),""))</f>
        <v>0</v>
      </c>
      <c r="J1504" t="str">
        <f>IF(I1504=1,COUNTIF($I$2:I1504,1),"")</f>
        <v/>
      </c>
      <c r="K1504" t="str">
        <f>IFERROR(INDEX($B$2:$B$2873,MATCH(ROWS($J$2:J1504),$J$2:$J$2873,0)),"")</f>
        <v/>
      </c>
    </row>
    <row r="1505" spans="1:11">
      <c r="A1505" s="60" t="s">
        <v>434</v>
      </c>
      <c r="B1505" s="60" t="s">
        <v>816</v>
      </c>
      <c r="C1505" s="59">
        <v>1.59</v>
      </c>
      <c r="D1505" s="60" t="s">
        <v>39</v>
      </c>
      <c r="E1505" s="60" t="s">
        <v>818</v>
      </c>
      <c r="F1505" s="60" t="s">
        <v>40</v>
      </c>
      <c r="G1505" s="60" t="s">
        <v>818</v>
      </c>
      <c r="H1505" s="60" t="s">
        <v>818</v>
      </c>
      <c r="I1505">
        <f>--ISNUMBER(IFERROR(SEARCH(Anketa!$E$3,'SDF biotopi'!$A1505,1),""))</f>
        <v>0</v>
      </c>
      <c r="J1505" t="str">
        <f>IF(I1505=1,COUNTIF($I$2:I1505,1),"")</f>
        <v/>
      </c>
      <c r="K1505" t="str">
        <f>IFERROR(INDEX($B$2:$B$2873,MATCH(ROWS($J$2:J1505),$J$2:$J$2873,0)),"")</f>
        <v/>
      </c>
    </row>
    <row r="1506" spans="1:11">
      <c r="A1506" s="60" t="s">
        <v>434</v>
      </c>
      <c r="B1506" s="60" t="s">
        <v>828</v>
      </c>
      <c r="C1506" s="59">
        <v>0</v>
      </c>
      <c r="D1506" s="60" t="s">
        <v>67</v>
      </c>
      <c r="E1506" s="60" t="s">
        <v>50</v>
      </c>
      <c r="F1506" s="60" t="s">
        <v>824</v>
      </c>
      <c r="G1506" s="60" t="s">
        <v>824</v>
      </c>
      <c r="H1506" s="60" t="s">
        <v>824</v>
      </c>
      <c r="I1506">
        <f>--ISNUMBER(IFERROR(SEARCH(Anketa!$E$3,'SDF biotopi'!$A1506,1),""))</f>
        <v>0</v>
      </c>
      <c r="J1506" t="str">
        <f>IF(I1506=1,COUNTIF($I$2:I1506,1),"")</f>
        <v/>
      </c>
      <c r="K1506" t="str">
        <f>IFERROR(INDEX($B$2:$B$2873,MATCH(ROWS($J$2:J1506),$J$2:$J$2873,0)),"")</f>
        <v/>
      </c>
    </row>
    <row r="1507" spans="1:11">
      <c r="A1507" s="60" t="s">
        <v>434</v>
      </c>
      <c r="B1507" s="60" t="s">
        <v>810</v>
      </c>
      <c r="C1507" s="59">
        <v>15.99</v>
      </c>
      <c r="D1507" s="60" t="s">
        <v>39</v>
      </c>
      <c r="E1507" s="60" t="s">
        <v>41</v>
      </c>
      <c r="F1507" s="60" t="s">
        <v>40</v>
      </c>
      <c r="G1507" s="60" t="s">
        <v>41</v>
      </c>
      <c r="H1507" s="60" t="s">
        <v>41</v>
      </c>
      <c r="I1507">
        <f>--ISNUMBER(IFERROR(SEARCH(Anketa!$E$3,'SDF biotopi'!$A1507,1),""))</f>
        <v>0</v>
      </c>
      <c r="J1507" t="str">
        <f>IF(I1507=1,COUNTIF($I$2:I1507,1),"")</f>
        <v/>
      </c>
      <c r="K1507" t="str">
        <f>IFERROR(INDEX($B$2:$B$2873,MATCH(ROWS($J$2:J1507),$J$2:$J$2873,0)),"")</f>
        <v/>
      </c>
    </row>
    <row r="1508" spans="1:11">
      <c r="A1508" s="60" t="s">
        <v>434</v>
      </c>
      <c r="B1508" s="60" t="s">
        <v>802</v>
      </c>
      <c r="C1508" s="59">
        <v>143.37</v>
      </c>
      <c r="D1508" s="60" t="s">
        <v>39</v>
      </c>
      <c r="E1508" s="60" t="s">
        <v>210</v>
      </c>
      <c r="F1508" s="60" t="s">
        <v>40</v>
      </c>
      <c r="G1508" s="60" t="s">
        <v>210</v>
      </c>
      <c r="H1508" s="60" t="s">
        <v>210</v>
      </c>
      <c r="I1508">
        <f>--ISNUMBER(IFERROR(SEARCH(Anketa!$E$3,'SDF biotopi'!$A1508,1),""))</f>
        <v>0</v>
      </c>
      <c r="J1508" t="str">
        <f>IF(I1508=1,COUNTIF($I$2:I1508,1),"")</f>
        <v/>
      </c>
      <c r="K1508" t="str">
        <f>IFERROR(INDEX($B$2:$B$2873,MATCH(ROWS($J$2:J1508),$J$2:$J$2873,0)),"")</f>
        <v/>
      </c>
    </row>
    <row r="1509" spans="1:11">
      <c r="A1509" s="60" t="s">
        <v>434</v>
      </c>
      <c r="B1509" s="60" t="s">
        <v>827</v>
      </c>
      <c r="C1509" s="59">
        <v>6.31</v>
      </c>
      <c r="D1509" s="60" t="s">
        <v>39</v>
      </c>
      <c r="E1509" s="60" t="s">
        <v>41</v>
      </c>
      <c r="F1509" s="60" t="s">
        <v>40</v>
      </c>
      <c r="G1509" s="60" t="s">
        <v>41</v>
      </c>
      <c r="H1509" s="60" t="s">
        <v>210</v>
      </c>
      <c r="I1509">
        <f>--ISNUMBER(IFERROR(SEARCH(Anketa!$E$3,'SDF biotopi'!$A1509,1),""))</f>
        <v>0</v>
      </c>
      <c r="J1509" t="str">
        <f>IF(I1509=1,COUNTIF($I$2:I1509,1),"")</f>
        <v/>
      </c>
      <c r="K1509" t="str">
        <f>IFERROR(INDEX($B$2:$B$2873,MATCH(ROWS($J$2:J1509),$J$2:$J$2873,0)),"")</f>
        <v/>
      </c>
    </row>
    <row r="1510" spans="1:11">
      <c r="A1510" s="60" t="s">
        <v>436</v>
      </c>
      <c r="B1510" s="60" t="s">
        <v>814</v>
      </c>
      <c r="C1510" s="59">
        <v>235.13</v>
      </c>
      <c r="D1510" s="60" t="s">
        <v>39</v>
      </c>
      <c r="E1510" s="60" t="s">
        <v>41</v>
      </c>
      <c r="F1510" s="60" t="s">
        <v>40</v>
      </c>
      <c r="G1510" s="60" t="s">
        <v>41</v>
      </c>
      <c r="H1510" s="60" t="s">
        <v>41</v>
      </c>
      <c r="I1510">
        <f>--ISNUMBER(IFERROR(SEARCH(Anketa!$E$3,'SDF biotopi'!$A1510,1),""))</f>
        <v>0</v>
      </c>
      <c r="J1510" t="str">
        <f>IF(I1510=1,COUNTIF($I$2:I1510,1),"")</f>
        <v/>
      </c>
      <c r="K1510" t="str">
        <f>IFERROR(INDEX($B$2:$B$2873,MATCH(ROWS($J$2:J1510),$J$2:$J$2873,0)),"")</f>
        <v/>
      </c>
    </row>
    <row r="1511" spans="1:11">
      <c r="A1511" s="60" t="s">
        <v>436</v>
      </c>
      <c r="B1511" s="60" t="s">
        <v>808</v>
      </c>
      <c r="C1511" s="59">
        <v>155.18</v>
      </c>
      <c r="D1511" s="60" t="s">
        <v>39</v>
      </c>
      <c r="E1511" s="60" t="s">
        <v>210</v>
      </c>
      <c r="F1511" s="60" t="s">
        <v>40</v>
      </c>
      <c r="G1511" s="60" t="s">
        <v>210</v>
      </c>
      <c r="H1511" s="60" t="s">
        <v>210</v>
      </c>
      <c r="I1511">
        <f>--ISNUMBER(IFERROR(SEARCH(Anketa!$E$3,'SDF biotopi'!$A1511,1),""))</f>
        <v>0</v>
      </c>
      <c r="J1511" t="str">
        <f>IF(I1511=1,COUNTIF($I$2:I1511,1),"")</f>
        <v/>
      </c>
      <c r="K1511" t="str">
        <f>IFERROR(INDEX($B$2:$B$2873,MATCH(ROWS($J$2:J1511),$J$2:$J$2873,0)),"")</f>
        <v/>
      </c>
    </row>
    <row r="1512" spans="1:11">
      <c r="A1512" s="60" t="s">
        <v>436</v>
      </c>
      <c r="B1512" s="60" t="s">
        <v>828</v>
      </c>
      <c r="C1512" s="59">
        <v>0</v>
      </c>
      <c r="D1512" s="60" t="s">
        <v>39</v>
      </c>
      <c r="E1512" s="60" t="s">
        <v>41</v>
      </c>
      <c r="F1512" s="60" t="s">
        <v>40</v>
      </c>
      <c r="G1512" s="60" t="s">
        <v>210</v>
      </c>
      <c r="H1512" s="60" t="s">
        <v>210</v>
      </c>
      <c r="I1512">
        <f>--ISNUMBER(IFERROR(SEARCH(Anketa!$E$3,'SDF biotopi'!$A1512,1),""))</f>
        <v>0</v>
      </c>
      <c r="J1512" t="str">
        <f>IF(I1512=1,COUNTIF($I$2:I1512,1),"")</f>
        <v/>
      </c>
      <c r="K1512" t="str">
        <f>IFERROR(INDEX($B$2:$B$2873,MATCH(ROWS($J$2:J1512),$J$2:$J$2873,0)),"")</f>
        <v/>
      </c>
    </row>
    <row r="1513" spans="1:11">
      <c r="A1513" s="60" t="s">
        <v>436</v>
      </c>
      <c r="B1513" s="60" t="s">
        <v>810</v>
      </c>
      <c r="C1513" s="59">
        <v>0.67</v>
      </c>
      <c r="D1513" s="60" t="s">
        <v>39</v>
      </c>
      <c r="E1513" s="60" t="s">
        <v>41</v>
      </c>
      <c r="F1513" s="60" t="s">
        <v>40</v>
      </c>
      <c r="G1513" s="60" t="s">
        <v>210</v>
      </c>
      <c r="H1513" s="60" t="s">
        <v>210</v>
      </c>
      <c r="I1513">
        <f>--ISNUMBER(IFERROR(SEARCH(Anketa!$E$3,'SDF biotopi'!$A1513,1),""))</f>
        <v>0</v>
      </c>
      <c r="J1513" t="str">
        <f>IF(I1513=1,COUNTIF($I$2:I1513,1),"")</f>
        <v/>
      </c>
      <c r="K1513" t="str">
        <f>IFERROR(INDEX($B$2:$B$2873,MATCH(ROWS($J$2:J1513),$J$2:$J$2873,0)),"")</f>
        <v/>
      </c>
    </row>
    <row r="1514" spans="1:11">
      <c r="A1514" s="60" t="s">
        <v>436</v>
      </c>
      <c r="B1514" s="60" t="s">
        <v>804</v>
      </c>
      <c r="C1514" s="59">
        <v>0.13</v>
      </c>
      <c r="D1514" s="60" t="s">
        <v>39</v>
      </c>
      <c r="E1514" s="60" t="s">
        <v>210</v>
      </c>
      <c r="F1514" s="60" t="s">
        <v>40</v>
      </c>
      <c r="G1514" s="60" t="s">
        <v>210</v>
      </c>
      <c r="H1514" s="60" t="s">
        <v>210</v>
      </c>
      <c r="I1514">
        <f>--ISNUMBER(IFERROR(SEARCH(Anketa!$E$3,'SDF biotopi'!$A1514,1),""))</f>
        <v>0</v>
      </c>
      <c r="J1514" t="str">
        <f>IF(I1514=1,COUNTIF($I$2:I1514,1),"")</f>
        <v/>
      </c>
      <c r="K1514" t="str">
        <f>IFERROR(INDEX($B$2:$B$2873,MATCH(ROWS($J$2:J1514),$J$2:$J$2873,0)),"")</f>
        <v/>
      </c>
    </row>
    <row r="1515" spans="1:11">
      <c r="A1515" s="60" t="s">
        <v>436</v>
      </c>
      <c r="B1515" s="60" t="s">
        <v>802</v>
      </c>
      <c r="C1515" s="59">
        <v>79.47</v>
      </c>
      <c r="D1515" s="60" t="s">
        <v>39</v>
      </c>
      <c r="E1515" s="60" t="s">
        <v>818</v>
      </c>
      <c r="F1515" s="60" t="s">
        <v>40</v>
      </c>
      <c r="G1515" s="60" t="s">
        <v>818</v>
      </c>
      <c r="H1515" s="60" t="s">
        <v>818</v>
      </c>
      <c r="I1515">
        <f>--ISNUMBER(IFERROR(SEARCH(Anketa!$E$3,'SDF biotopi'!$A1515,1),""))</f>
        <v>0</v>
      </c>
      <c r="J1515" t="str">
        <f>IF(I1515=1,COUNTIF($I$2:I1515,1),"")</f>
        <v/>
      </c>
      <c r="K1515" t="str">
        <f>IFERROR(INDEX($B$2:$B$2873,MATCH(ROWS($J$2:J1515),$J$2:$J$2873,0)),"")</f>
        <v/>
      </c>
    </row>
    <row r="1516" spans="1:11">
      <c r="A1516" s="60" t="s">
        <v>436</v>
      </c>
      <c r="B1516" s="60" t="s">
        <v>805</v>
      </c>
      <c r="C1516" s="59">
        <v>93.19</v>
      </c>
      <c r="D1516" s="60" t="s">
        <v>39</v>
      </c>
      <c r="E1516" s="60" t="s">
        <v>40</v>
      </c>
      <c r="F1516" s="60" t="s">
        <v>40</v>
      </c>
      <c r="G1516" s="60" t="s">
        <v>41</v>
      </c>
      <c r="H1516" s="60" t="s">
        <v>40</v>
      </c>
      <c r="I1516">
        <f>--ISNUMBER(IFERROR(SEARCH(Anketa!$E$3,'SDF biotopi'!$A1516,1),""))</f>
        <v>0</v>
      </c>
      <c r="J1516" t="str">
        <f>IF(I1516=1,COUNTIF($I$2:I1516,1),"")</f>
        <v/>
      </c>
      <c r="K1516" t="str">
        <f>IFERROR(INDEX($B$2:$B$2873,MATCH(ROWS($J$2:J1516),$J$2:$J$2873,0)),"")</f>
        <v/>
      </c>
    </row>
    <row r="1517" spans="1:11">
      <c r="A1517" s="60" t="s">
        <v>436</v>
      </c>
      <c r="B1517" s="60" t="s">
        <v>807</v>
      </c>
      <c r="C1517" s="59">
        <v>0.64</v>
      </c>
      <c r="D1517" s="60" t="s">
        <v>39</v>
      </c>
      <c r="E1517" s="60" t="s">
        <v>818</v>
      </c>
      <c r="F1517" s="60" t="s">
        <v>40</v>
      </c>
      <c r="G1517" s="60" t="s">
        <v>818</v>
      </c>
      <c r="H1517" s="60" t="s">
        <v>818</v>
      </c>
      <c r="I1517">
        <f>--ISNUMBER(IFERROR(SEARCH(Anketa!$E$3,'SDF biotopi'!$A1517,1),""))</f>
        <v>0</v>
      </c>
      <c r="J1517" t="str">
        <f>IF(I1517=1,COUNTIF($I$2:I1517,1),"")</f>
        <v/>
      </c>
      <c r="K1517" t="str">
        <f>IFERROR(INDEX($B$2:$B$2873,MATCH(ROWS($J$2:J1517),$J$2:$J$2873,0)),"")</f>
        <v/>
      </c>
    </row>
    <row r="1518" spans="1:11">
      <c r="A1518" s="60" t="s">
        <v>438</v>
      </c>
      <c r="B1518" s="60" t="s">
        <v>823</v>
      </c>
      <c r="C1518" s="59">
        <v>2.31</v>
      </c>
      <c r="D1518" s="60" t="s">
        <v>39</v>
      </c>
      <c r="E1518" s="60" t="s">
        <v>41</v>
      </c>
      <c r="F1518" s="60" t="s">
        <v>40</v>
      </c>
      <c r="G1518" s="60" t="s">
        <v>40</v>
      </c>
      <c r="H1518" s="60" t="s">
        <v>40</v>
      </c>
      <c r="I1518">
        <f>--ISNUMBER(IFERROR(SEARCH(Anketa!$E$3,'SDF biotopi'!$A1518,1),""))</f>
        <v>0</v>
      </c>
      <c r="J1518" t="str">
        <f>IF(I1518=1,COUNTIF($I$2:I1518,1),"")</f>
        <v/>
      </c>
      <c r="K1518" t="str">
        <f>IFERROR(INDEX($B$2:$B$2873,MATCH(ROWS($J$2:J1518),$J$2:$J$2873,0)),"")</f>
        <v/>
      </c>
    </row>
    <row r="1519" spans="1:11">
      <c r="A1519" s="60" t="s">
        <v>438</v>
      </c>
      <c r="B1519" s="60" t="s">
        <v>828</v>
      </c>
      <c r="C1519" s="59">
        <v>0</v>
      </c>
      <c r="D1519" s="60" t="s">
        <v>67</v>
      </c>
      <c r="E1519" s="60" t="s">
        <v>50</v>
      </c>
      <c r="F1519" s="60" t="s">
        <v>824</v>
      </c>
      <c r="G1519" s="60" t="s">
        <v>824</v>
      </c>
      <c r="H1519" s="60" t="s">
        <v>824</v>
      </c>
      <c r="I1519">
        <f>--ISNUMBER(IFERROR(SEARCH(Anketa!$E$3,'SDF biotopi'!$A1519,1),""))</f>
        <v>0</v>
      </c>
      <c r="J1519" t="str">
        <f>IF(I1519=1,COUNTIF($I$2:I1519,1),"")</f>
        <v/>
      </c>
      <c r="K1519" t="str">
        <f>IFERROR(INDEX($B$2:$B$2873,MATCH(ROWS($J$2:J1519),$J$2:$J$2873,0)),"")</f>
        <v/>
      </c>
    </row>
    <row r="1520" spans="1:11">
      <c r="A1520" s="60" t="s">
        <v>438</v>
      </c>
      <c r="B1520" s="60" t="s">
        <v>815</v>
      </c>
      <c r="C1520" s="59">
        <v>5.44</v>
      </c>
      <c r="D1520" s="60" t="s">
        <v>39</v>
      </c>
      <c r="E1520" s="60" t="s">
        <v>818</v>
      </c>
      <c r="F1520" s="60" t="s">
        <v>40</v>
      </c>
      <c r="G1520" s="60" t="s">
        <v>818</v>
      </c>
      <c r="H1520" s="60" t="s">
        <v>818</v>
      </c>
      <c r="I1520">
        <f>--ISNUMBER(IFERROR(SEARCH(Anketa!$E$3,'SDF biotopi'!$A1520,1),""))</f>
        <v>0</v>
      </c>
      <c r="J1520" t="str">
        <f>IF(I1520=1,COUNTIF($I$2:I1520,1),"")</f>
        <v/>
      </c>
      <c r="K1520" t="str">
        <f>IFERROR(INDEX($B$2:$B$2873,MATCH(ROWS($J$2:J1520),$J$2:$J$2873,0)),"")</f>
        <v/>
      </c>
    </row>
    <row r="1521" spans="1:11">
      <c r="A1521" s="60" t="s">
        <v>438</v>
      </c>
      <c r="B1521" s="60" t="s">
        <v>802</v>
      </c>
      <c r="C1521" s="59">
        <v>35.5</v>
      </c>
      <c r="D1521" s="60" t="s">
        <v>39</v>
      </c>
      <c r="E1521" s="60" t="s">
        <v>818</v>
      </c>
      <c r="F1521" s="60" t="s">
        <v>40</v>
      </c>
      <c r="G1521" s="60" t="s">
        <v>818</v>
      </c>
      <c r="H1521" s="60" t="s">
        <v>818</v>
      </c>
      <c r="I1521">
        <f>--ISNUMBER(IFERROR(SEARCH(Anketa!$E$3,'SDF biotopi'!$A1521,1),""))</f>
        <v>0</v>
      </c>
      <c r="J1521" t="str">
        <f>IF(I1521=1,COUNTIF($I$2:I1521,1),"")</f>
        <v/>
      </c>
      <c r="K1521" t="str">
        <f>IFERROR(INDEX($B$2:$B$2873,MATCH(ROWS($J$2:J1521),$J$2:$J$2873,0)),"")</f>
        <v/>
      </c>
    </row>
    <row r="1522" spans="1:11">
      <c r="A1522" s="60" t="s">
        <v>438</v>
      </c>
      <c r="B1522" s="60" t="s">
        <v>808</v>
      </c>
      <c r="C1522" s="59">
        <v>68.66</v>
      </c>
      <c r="D1522" s="60" t="s">
        <v>39</v>
      </c>
      <c r="E1522" s="60" t="s">
        <v>41</v>
      </c>
      <c r="F1522" s="60" t="s">
        <v>40</v>
      </c>
      <c r="G1522" s="60" t="s">
        <v>210</v>
      </c>
      <c r="H1522" s="60" t="s">
        <v>41</v>
      </c>
      <c r="I1522">
        <f>--ISNUMBER(IFERROR(SEARCH(Anketa!$E$3,'SDF biotopi'!$A1522,1),""))</f>
        <v>0</v>
      </c>
      <c r="J1522" t="str">
        <f>IF(I1522=1,COUNTIF($I$2:I1522,1),"")</f>
        <v/>
      </c>
      <c r="K1522" t="str">
        <f>IFERROR(INDEX($B$2:$B$2873,MATCH(ROWS($J$2:J1522),$J$2:$J$2873,0)),"")</f>
        <v/>
      </c>
    </row>
    <row r="1523" spans="1:11">
      <c r="A1523" s="60" t="s">
        <v>438</v>
      </c>
      <c r="B1523" s="60" t="s">
        <v>807</v>
      </c>
      <c r="C1523" s="59">
        <v>0.43</v>
      </c>
      <c r="D1523" s="60" t="s">
        <v>39</v>
      </c>
      <c r="E1523" s="60" t="s">
        <v>818</v>
      </c>
      <c r="F1523" s="60" t="s">
        <v>40</v>
      </c>
      <c r="G1523" s="60" t="s">
        <v>818</v>
      </c>
      <c r="H1523" s="60" t="s">
        <v>818</v>
      </c>
      <c r="I1523">
        <f>--ISNUMBER(IFERROR(SEARCH(Anketa!$E$3,'SDF biotopi'!$A1523,1),""))</f>
        <v>0</v>
      </c>
      <c r="J1523" t="str">
        <f>IF(I1523=1,COUNTIF($I$2:I1523,1),"")</f>
        <v/>
      </c>
      <c r="K1523" t="str">
        <f>IFERROR(INDEX($B$2:$B$2873,MATCH(ROWS($J$2:J1523),$J$2:$J$2873,0)),"")</f>
        <v/>
      </c>
    </row>
    <row r="1524" spans="1:11">
      <c r="A1524" s="60" t="s">
        <v>438</v>
      </c>
      <c r="B1524" s="60" t="s">
        <v>810</v>
      </c>
      <c r="C1524" s="59">
        <v>15.33</v>
      </c>
      <c r="D1524" s="60" t="s">
        <v>39</v>
      </c>
      <c r="E1524" s="60" t="s">
        <v>41</v>
      </c>
      <c r="F1524" s="60" t="s">
        <v>40</v>
      </c>
      <c r="G1524" s="60" t="s">
        <v>210</v>
      </c>
      <c r="H1524" s="60" t="s">
        <v>40</v>
      </c>
      <c r="I1524">
        <f>--ISNUMBER(IFERROR(SEARCH(Anketa!$E$3,'SDF biotopi'!$A1524,1),""))</f>
        <v>0</v>
      </c>
      <c r="J1524" t="str">
        <f>IF(I1524=1,COUNTIF($I$2:I1524,1),"")</f>
        <v/>
      </c>
      <c r="K1524" t="str">
        <f>IFERROR(INDEX($B$2:$B$2873,MATCH(ROWS($J$2:J1524),$J$2:$J$2873,0)),"")</f>
        <v/>
      </c>
    </row>
    <row r="1525" spans="1:11">
      <c r="A1525" s="60" t="s">
        <v>438</v>
      </c>
      <c r="B1525" s="60" t="s">
        <v>814</v>
      </c>
      <c r="C1525" s="59">
        <v>773.81</v>
      </c>
      <c r="D1525" s="60" t="s">
        <v>39</v>
      </c>
      <c r="E1525" s="60" t="s">
        <v>210</v>
      </c>
      <c r="F1525" s="60" t="s">
        <v>40</v>
      </c>
      <c r="G1525" s="60" t="s">
        <v>210</v>
      </c>
      <c r="H1525" s="60" t="s">
        <v>210</v>
      </c>
      <c r="I1525">
        <f>--ISNUMBER(IFERROR(SEARCH(Anketa!$E$3,'SDF biotopi'!$A1525,1),""))</f>
        <v>0</v>
      </c>
      <c r="J1525" t="str">
        <f>IF(I1525=1,COUNTIF($I$2:I1525,1),"")</f>
        <v/>
      </c>
      <c r="K1525" t="str">
        <f>IFERROR(INDEX($B$2:$B$2873,MATCH(ROWS($J$2:J1525),$J$2:$J$2873,0)),"")</f>
        <v/>
      </c>
    </row>
    <row r="1526" spans="1:11">
      <c r="A1526" s="60" t="s">
        <v>438</v>
      </c>
      <c r="B1526" s="60" t="s">
        <v>805</v>
      </c>
      <c r="C1526" s="59">
        <v>163.46</v>
      </c>
      <c r="D1526" s="60" t="s">
        <v>39</v>
      </c>
      <c r="E1526" s="60" t="s">
        <v>210</v>
      </c>
      <c r="F1526" s="60" t="s">
        <v>40</v>
      </c>
      <c r="G1526" s="60" t="s">
        <v>210</v>
      </c>
      <c r="H1526" s="60" t="s">
        <v>210</v>
      </c>
      <c r="I1526">
        <f>--ISNUMBER(IFERROR(SEARCH(Anketa!$E$3,'SDF biotopi'!$A1526,1),""))</f>
        <v>0</v>
      </c>
      <c r="J1526" t="str">
        <f>IF(I1526=1,COUNTIF($I$2:I1526,1),"")</f>
        <v/>
      </c>
      <c r="K1526" t="str">
        <f>IFERROR(INDEX($B$2:$B$2873,MATCH(ROWS($J$2:J1526),$J$2:$J$2873,0)),"")</f>
        <v/>
      </c>
    </row>
    <row r="1527" spans="1:11">
      <c r="A1527" s="60" t="s">
        <v>438</v>
      </c>
      <c r="B1527" s="60" t="s">
        <v>829</v>
      </c>
      <c r="C1527" s="59">
        <v>0</v>
      </c>
      <c r="D1527" s="60" t="s">
        <v>39</v>
      </c>
      <c r="E1527" s="60" t="s">
        <v>50</v>
      </c>
      <c r="F1527" s="60" t="s">
        <v>824</v>
      </c>
      <c r="G1527" s="60" t="s">
        <v>824</v>
      </c>
      <c r="H1527" s="60" t="s">
        <v>824</v>
      </c>
      <c r="I1527">
        <f>--ISNUMBER(IFERROR(SEARCH(Anketa!$E$3,'SDF biotopi'!$A1527,1),""))</f>
        <v>0</v>
      </c>
      <c r="J1527" t="str">
        <f>IF(I1527=1,COUNTIF($I$2:I1527,1),"")</f>
        <v/>
      </c>
      <c r="K1527" t="str">
        <f>IFERROR(INDEX($B$2:$B$2873,MATCH(ROWS($J$2:J1527),$J$2:$J$2873,0)),"")</f>
        <v/>
      </c>
    </row>
    <row r="1528" spans="1:11">
      <c r="A1528" s="60" t="s">
        <v>440</v>
      </c>
      <c r="B1528" s="60" t="s">
        <v>802</v>
      </c>
      <c r="C1528" s="59">
        <v>26.94</v>
      </c>
      <c r="D1528" s="60" t="s">
        <v>838</v>
      </c>
      <c r="E1528" s="60" t="s">
        <v>818</v>
      </c>
      <c r="F1528" s="60" t="s">
        <v>40</v>
      </c>
      <c r="G1528" s="60" t="s">
        <v>818</v>
      </c>
      <c r="H1528" s="60" t="s">
        <v>818</v>
      </c>
      <c r="I1528">
        <f>--ISNUMBER(IFERROR(SEARCH(Anketa!$E$3,'SDF biotopi'!$A1528,1),""))</f>
        <v>0</v>
      </c>
      <c r="J1528" t="str">
        <f>IF(I1528=1,COUNTIF($I$2:I1528,1),"")</f>
        <v/>
      </c>
      <c r="K1528" t="str">
        <f>IFERROR(INDEX($B$2:$B$2873,MATCH(ROWS($J$2:J1528),$J$2:$J$2873,0)),"")</f>
        <v/>
      </c>
    </row>
    <row r="1529" spans="1:11">
      <c r="A1529" s="60" t="s">
        <v>440</v>
      </c>
      <c r="B1529" s="60" t="s">
        <v>814</v>
      </c>
      <c r="C1529" s="59">
        <v>18.43</v>
      </c>
      <c r="D1529" s="60" t="s">
        <v>39</v>
      </c>
      <c r="E1529" s="60" t="s">
        <v>40</v>
      </c>
      <c r="F1529" s="60" t="s">
        <v>40</v>
      </c>
      <c r="G1529" s="60" t="s">
        <v>41</v>
      </c>
      <c r="H1529" s="60" t="s">
        <v>40</v>
      </c>
      <c r="I1529">
        <f>--ISNUMBER(IFERROR(SEARCH(Anketa!$E$3,'SDF biotopi'!$A1529,1),""))</f>
        <v>0</v>
      </c>
      <c r="J1529" t="str">
        <f>IF(I1529=1,COUNTIF($I$2:I1529,1),"")</f>
        <v/>
      </c>
      <c r="K1529" t="str">
        <f>IFERROR(INDEX($B$2:$B$2873,MATCH(ROWS($J$2:J1529),$J$2:$J$2873,0)),"")</f>
        <v/>
      </c>
    </row>
    <row r="1530" spans="1:11">
      <c r="A1530" s="60" t="s">
        <v>440</v>
      </c>
      <c r="B1530" s="60" t="s">
        <v>805</v>
      </c>
      <c r="C1530" s="59">
        <v>18.75</v>
      </c>
      <c r="D1530" s="60" t="s">
        <v>818</v>
      </c>
      <c r="E1530" s="60" t="s">
        <v>41</v>
      </c>
      <c r="F1530" s="60" t="s">
        <v>40</v>
      </c>
      <c r="G1530" s="60" t="s">
        <v>41</v>
      </c>
      <c r="H1530" s="60" t="s">
        <v>40</v>
      </c>
      <c r="I1530">
        <f>--ISNUMBER(IFERROR(SEARCH(Anketa!$E$3,'SDF biotopi'!$A1530,1),""))</f>
        <v>0</v>
      </c>
      <c r="J1530" t="str">
        <f>IF(I1530=1,COUNTIF($I$2:I1530,1),"")</f>
        <v/>
      </c>
      <c r="K1530" t="str">
        <f>IFERROR(INDEX($B$2:$B$2873,MATCH(ROWS($J$2:J1530),$J$2:$J$2873,0)),"")</f>
        <v/>
      </c>
    </row>
    <row r="1531" spans="1:11">
      <c r="A1531" s="60" t="s">
        <v>440</v>
      </c>
      <c r="B1531" s="60" t="s">
        <v>807</v>
      </c>
      <c r="C1531" s="59">
        <v>2.64</v>
      </c>
      <c r="D1531" s="60" t="s">
        <v>39</v>
      </c>
      <c r="E1531" s="60" t="s">
        <v>818</v>
      </c>
      <c r="F1531" s="60" t="s">
        <v>40</v>
      </c>
      <c r="G1531" s="60" t="s">
        <v>818</v>
      </c>
      <c r="H1531" s="60" t="s">
        <v>818</v>
      </c>
      <c r="I1531">
        <f>--ISNUMBER(IFERROR(SEARCH(Anketa!$E$3,'SDF biotopi'!$A1531,1),""))</f>
        <v>0</v>
      </c>
      <c r="J1531" t="str">
        <f>IF(I1531=1,COUNTIF($I$2:I1531,1),"")</f>
        <v/>
      </c>
      <c r="K1531" t="str">
        <f>IFERROR(INDEX($B$2:$B$2873,MATCH(ROWS($J$2:J1531),$J$2:$J$2873,0)),"")</f>
        <v/>
      </c>
    </row>
    <row r="1532" spans="1:11">
      <c r="A1532" s="60" t="s">
        <v>440</v>
      </c>
      <c r="B1532" s="60" t="s">
        <v>828</v>
      </c>
      <c r="C1532" s="59">
        <v>0</v>
      </c>
      <c r="D1532" s="60" t="s">
        <v>67</v>
      </c>
      <c r="E1532" s="60" t="s">
        <v>50</v>
      </c>
      <c r="F1532" s="60" t="s">
        <v>824</v>
      </c>
      <c r="G1532" s="60" t="s">
        <v>824</v>
      </c>
      <c r="H1532" s="60" t="s">
        <v>824</v>
      </c>
      <c r="I1532">
        <f>--ISNUMBER(IFERROR(SEARCH(Anketa!$E$3,'SDF biotopi'!$A1532,1),""))</f>
        <v>0</v>
      </c>
      <c r="J1532" t="str">
        <f>IF(I1532=1,COUNTIF($I$2:I1532,1),"")</f>
        <v/>
      </c>
      <c r="K1532" t="str">
        <f>IFERROR(INDEX($B$2:$B$2873,MATCH(ROWS($J$2:J1532),$J$2:$J$2873,0)),"")</f>
        <v/>
      </c>
    </row>
    <row r="1533" spans="1:11">
      <c r="A1533" s="60" t="s">
        <v>440</v>
      </c>
      <c r="B1533" s="60" t="s">
        <v>810</v>
      </c>
      <c r="C1533" s="59">
        <v>0</v>
      </c>
      <c r="D1533" s="60" t="s">
        <v>67</v>
      </c>
      <c r="E1533" s="60" t="s">
        <v>50</v>
      </c>
      <c r="F1533" s="60" t="s">
        <v>824</v>
      </c>
      <c r="G1533" s="60" t="s">
        <v>824</v>
      </c>
      <c r="H1533" s="60" t="s">
        <v>824</v>
      </c>
      <c r="I1533">
        <f>--ISNUMBER(IFERROR(SEARCH(Anketa!$E$3,'SDF biotopi'!$A1533,1),""))</f>
        <v>0</v>
      </c>
      <c r="J1533" t="str">
        <f>IF(I1533=1,COUNTIF($I$2:I1533,1),"")</f>
        <v/>
      </c>
      <c r="K1533" t="str">
        <f>IFERROR(INDEX($B$2:$B$2873,MATCH(ROWS($J$2:J1533),$J$2:$J$2873,0)),"")</f>
        <v/>
      </c>
    </row>
    <row r="1534" spans="1:11">
      <c r="A1534" s="60" t="s">
        <v>440</v>
      </c>
      <c r="B1534" s="60" t="s">
        <v>808</v>
      </c>
      <c r="C1534" s="59">
        <v>60.94</v>
      </c>
      <c r="D1534" s="60" t="s">
        <v>39</v>
      </c>
      <c r="E1534" s="60" t="s">
        <v>41</v>
      </c>
      <c r="F1534" s="60" t="s">
        <v>40</v>
      </c>
      <c r="G1534" s="60" t="s">
        <v>41</v>
      </c>
      <c r="H1534" s="60" t="s">
        <v>40</v>
      </c>
      <c r="I1534">
        <f>--ISNUMBER(IFERROR(SEARCH(Anketa!$E$3,'SDF biotopi'!$A1534,1),""))</f>
        <v>0</v>
      </c>
      <c r="J1534" t="str">
        <f>IF(I1534=1,COUNTIF($I$2:I1534,1),"")</f>
        <v/>
      </c>
      <c r="K1534" t="str">
        <f>IFERROR(INDEX($B$2:$B$2873,MATCH(ROWS($J$2:J1534),$J$2:$J$2873,0)),"")</f>
        <v/>
      </c>
    </row>
    <row r="1535" spans="1:11">
      <c r="A1535" s="60" t="s">
        <v>442</v>
      </c>
      <c r="B1535" s="60" t="s">
        <v>804</v>
      </c>
      <c r="C1535" s="59">
        <v>2.6</v>
      </c>
      <c r="D1535" s="60" t="s">
        <v>39</v>
      </c>
      <c r="E1535" s="60" t="s">
        <v>210</v>
      </c>
      <c r="F1535" s="60" t="s">
        <v>40</v>
      </c>
      <c r="G1535" s="60" t="s">
        <v>210</v>
      </c>
      <c r="H1535" s="60" t="s">
        <v>210</v>
      </c>
      <c r="I1535">
        <f>--ISNUMBER(IFERROR(SEARCH(Anketa!$E$3,'SDF biotopi'!$A1535,1),""))</f>
        <v>0</v>
      </c>
      <c r="J1535" t="str">
        <f>IF(I1535=1,COUNTIF($I$2:I1535,1),"")</f>
        <v/>
      </c>
      <c r="K1535" t="str">
        <f>IFERROR(INDEX($B$2:$B$2873,MATCH(ROWS($J$2:J1535),$J$2:$J$2873,0)),"")</f>
        <v/>
      </c>
    </row>
    <row r="1536" spans="1:11">
      <c r="A1536" s="60" t="s">
        <v>442</v>
      </c>
      <c r="B1536" s="60" t="s">
        <v>810</v>
      </c>
      <c r="C1536" s="59">
        <v>14.94</v>
      </c>
      <c r="D1536" s="60" t="s">
        <v>39</v>
      </c>
      <c r="E1536" s="60" t="s">
        <v>210</v>
      </c>
      <c r="F1536" s="60" t="s">
        <v>40</v>
      </c>
      <c r="G1536" s="60" t="s">
        <v>210</v>
      </c>
      <c r="H1536" s="60" t="s">
        <v>210</v>
      </c>
      <c r="I1536">
        <f>--ISNUMBER(IFERROR(SEARCH(Anketa!$E$3,'SDF biotopi'!$A1536,1),""))</f>
        <v>0</v>
      </c>
      <c r="J1536" t="str">
        <f>IF(I1536=1,COUNTIF($I$2:I1536,1),"")</f>
        <v/>
      </c>
      <c r="K1536" t="str">
        <f>IFERROR(INDEX($B$2:$B$2873,MATCH(ROWS($J$2:J1536),$J$2:$J$2873,0)),"")</f>
        <v/>
      </c>
    </row>
    <row r="1537" spans="1:11">
      <c r="A1537" s="60" t="s">
        <v>442</v>
      </c>
      <c r="B1537" s="60" t="s">
        <v>808</v>
      </c>
      <c r="C1537" s="59">
        <v>18.96</v>
      </c>
      <c r="D1537" s="60" t="s">
        <v>39</v>
      </c>
      <c r="E1537" s="60" t="s">
        <v>41</v>
      </c>
      <c r="F1537" s="60" t="s">
        <v>40</v>
      </c>
      <c r="G1537" s="60" t="s">
        <v>210</v>
      </c>
      <c r="H1537" s="60" t="s">
        <v>41</v>
      </c>
      <c r="I1537">
        <f>--ISNUMBER(IFERROR(SEARCH(Anketa!$E$3,'SDF biotopi'!$A1537,1),""))</f>
        <v>0</v>
      </c>
      <c r="J1537" t="str">
        <f>IF(I1537=1,COUNTIF($I$2:I1537,1),"")</f>
        <v/>
      </c>
      <c r="K1537" t="str">
        <f>IFERROR(INDEX($B$2:$B$2873,MATCH(ROWS($J$2:J1537),$J$2:$J$2873,0)),"")</f>
        <v/>
      </c>
    </row>
    <row r="1538" spans="1:11">
      <c r="A1538" s="60" t="s">
        <v>442</v>
      </c>
      <c r="B1538" s="60" t="s">
        <v>814</v>
      </c>
      <c r="C1538" s="59">
        <v>6.64</v>
      </c>
      <c r="D1538" s="60" t="s">
        <v>39</v>
      </c>
      <c r="E1538" s="60" t="s">
        <v>210</v>
      </c>
      <c r="F1538" s="60" t="s">
        <v>40</v>
      </c>
      <c r="G1538" s="60" t="s">
        <v>210</v>
      </c>
      <c r="H1538" s="60" t="s">
        <v>40</v>
      </c>
      <c r="I1538">
        <f>--ISNUMBER(IFERROR(SEARCH(Anketa!$E$3,'SDF biotopi'!$A1538,1),""))</f>
        <v>0</v>
      </c>
      <c r="J1538" t="str">
        <f>IF(I1538=1,COUNTIF($I$2:I1538,1),"")</f>
        <v/>
      </c>
      <c r="K1538" t="str">
        <f>IFERROR(INDEX($B$2:$B$2873,MATCH(ROWS($J$2:J1538),$J$2:$J$2873,0)),"")</f>
        <v/>
      </c>
    </row>
    <row r="1539" spans="1:11">
      <c r="A1539" s="60" t="s">
        <v>442</v>
      </c>
      <c r="B1539" s="60" t="s">
        <v>828</v>
      </c>
      <c r="C1539" s="59">
        <v>1.21</v>
      </c>
      <c r="D1539" s="60" t="s">
        <v>39</v>
      </c>
      <c r="E1539" s="60" t="s">
        <v>41</v>
      </c>
      <c r="F1539" s="60" t="s">
        <v>40</v>
      </c>
      <c r="G1539" s="60" t="s">
        <v>210</v>
      </c>
      <c r="H1539" s="60" t="s">
        <v>40</v>
      </c>
      <c r="I1539">
        <f>--ISNUMBER(IFERROR(SEARCH(Anketa!$E$3,'SDF biotopi'!$A1539,1),""))</f>
        <v>0</v>
      </c>
      <c r="J1539" t="str">
        <f>IF(I1539=1,COUNTIF($I$2:I1539,1),"")</f>
        <v/>
      </c>
      <c r="K1539" t="str">
        <f>IFERROR(INDEX($B$2:$B$2873,MATCH(ROWS($J$2:J1539),$J$2:$J$2873,0)),"")</f>
        <v/>
      </c>
    </row>
    <row r="1540" spans="1:11">
      <c r="A1540" s="60" t="s">
        <v>444</v>
      </c>
      <c r="B1540" s="60" t="s">
        <v>821</v>
      </c>
      <c r="C1540" s="59">
        <v>0</v>
      </c>
      <c r="D1540" s="60" t="s">
        <v>39</v>
      </c>
      <c r="E1540" s="60" t="s">
        <v>818</v>
      </c>
      <c r="F1540" s="60" t="s">
        <v>40</v>
      </c>
      <c r="G1540" s="60" t="s">
        <v>818</v>
      </c>
      <c r="H1540" s="60" t="s">
        <v>818</v>
      </c>
      <c r="I1540">
        <f>--ISNUMBER(IFERROR(SEARCH(Anketa!$E$3,'SDF biotopi'!$A1540,1),""))</f>
        <v>0</v>
      </c>
      <c r="J1540" t="str">
        <f>IF(I1540=1,COUNTIF($I$2:I1540,1),"")</f>
        <v/>
      </c>
      <c r="K1540" t="str">
        <f>IFERROR(INDEX($B$2:$B$2873,MATCH(ROWS($J$2:J1540),$J$2:$J$2873,0)),"")</f>
        <v/>
      </c>
    </row>
    <row r="1541" spans="1:11">
      <c r="A1541" s="60" t="s">
        <v>444</v>
      </c>
      <c r="B1541" s="60" t="s">
        <v>813</v>
      </c>
      <c r="C1541" s="59">
        <v>0.01</v>
      </c>
      <c r="D1541" s="60" t="s">
        <v>39</v>
      </c>
      <c r="E1541" s="60" t="s">
        <v>41</v>
      </c>
      <c r="F1541" s="60" t="s">
        <v>40</v>
      </c>
      <c r="G1541" s="60" t="s">
        <v>210</v>
      </c>
      <c r="H1541" s="60" t="s">
        <v>41</v>
      </c>
      <c r="I1541">
        <f>--ISNUMBER(IFERROR(SEARCH(Anketa!$E$3,'SDF biotopi'!$A1541,1),""))</f>
        <v>0</v>
      </c>
      <c r="J1541" t="str">
        <f>IF(I1541=1,COUNTIF($I$2:I1541,1),"")</f>
        <v/>
      </c>
      <c r="K1541" t="str">
        <f>IFERROR(INDEX($B$2:$B$2873,MATCH(ROWS($J$2:J1541),$J$2:$J$2873,0)),"")</f>
        <v/>
      </c>
    </row>
    <row r="1542" spans="1:11">
      <c r="A1542" s="60" t="s">
        <v>444</v>
      </c>
      <c r="B1542" s="60" t="s">
        <v>802</v>
      </c>
      <c r="C1542" s="59">
        <v>0</v>
      </c>
      <c r="D1542" s="60" t="s">
        <v>39</v>
      </c>
      <c r="E1542" s="60" t="s">
        <v>210</v>
      </c>
      <c r="F1542" s="60" t="s">
        <v>40</v>
      </c>
      <c r="G1542" s="60" t="s">
        <v>41</v>
      </c>
      <c r="H1542" s="60" t="s">
        <v>40</v>
      </c>
      <c r="I1542">
        <f>--ISNUMBER(IFERROR(SEARCH(Anketa!$E$3,'SDF biotopi'!$A1542,1),""))</f>
        <v>0</v>
      </c>
      <c r="J1542" t="str">
        <f>IF(I1542=1,COUNTIF($I$2:I1542,1),"")</f>
        <v/>
      </c>
      <c r="K1542" t="str">
        <f>IFERROR(INDEX($B$2:$B$2873,MATCH(ROWS($J$2:J1542),$J$2:$J$2873,0)),"")</f>
        <v/>
      </c>
    </row>
    <row r="1543" spans="1:11">
      <c r="A1543" s="60" t="s">
        <v>444</v>
      </c>
      <c r="B1543" s="60" t="s">
        <v>809</v>
      </c>
      <c r="C1543" s="59">
        <v>0</v>
      </c>
      <c r="D1543" s="60" t="s">
        <v>39</v>
      </c>
      <c r="E1543" s="60" t="s">
        <v>41</v>
      </c>
      <c r="F1543" s="60" t="s">
        <v>40</v>
      </c>
      <c r="G1543" s="60" t="s">
        <v>41</v>
      </c>
      <c r="H1543" s="60" t="s">
        <v>40</v>
      </c>
      <c r="I1543">
        <f>--ISNUMBER(IFERROR(SEARCH(Anketa!$E$3,'SDF biotopi'!$A1543,1),""))</f>
        <v>0</v>
      </c>
      <c r="J1543" t="str">
        <f>IF(I1543=1,COUNTIF($I$2:I1543,1),"")</f>
        <v/>
      </c>
      <c r="K1543" t="str">
        <f>IFERROR(INDEX($B$2:$B$2873,MATCH(ROWS($J$2:J1543),$J$2:$J$2873,0)),"")</f>
        <v/>
      </c>
    </row>
    <row r="1544" spans="1:11">
      <c r="A1544" s="60" t="s">
        <v>446</v>
      </c>
      <c r="B1544" s="60" t="s">
        <v>827</v>
      </c>
      <c r="C1544" s="59">
        <v>2.91</v>
      </c>
      <c r="D1544" s="60" t="s">
        <v>39</v>
      </c>
      <c r="E1544" s="60" t="s">
        <v>40</v>
      </c>
      <c r="F1544" s="60" t="s">
        <v>40</v>
      </c>
      <c r="G1544" s="60" t="s">
        <v>41</v>
      </c>
      <c r="H1544" s="60" t="s">
        <v>40</v>
      </c>
      <c r="I1544">
        <f>--ISNUMBER(IFERROR(SEARCH(Anketa!$E$3,'SDF biotopi'!$A1544,1),""))</f>
        <v>0</v>
      </c>
      <c r="J1544" t="str">
        <f>IF(I1544=1,COUNTIF($I$2:I1544,1),"")</f>
        <v/>
      </c>
      <c r="K1544" t="str">
        <f>IFERROR(INDEX($B$2:$B$2873,MATCH(ROWS($J$2:J1544),$J$2:$J$2873,0)),"")</f>
        <v/>
      </c>
    </row>
    <row r="1545" spans="1:11">
      <c r="A1545" s="60" t="s">
        <v>446</v>
      </c>
      <c r="B1545" s="60" t="s">
        <v>858</v>
      </c>
      <c r="C1545" s="59">
        <v>1.68</v>
      </c>
      <c r="D1545" s="60" t="s">
        <v>39</v>
      </c>
      <c r="E1545" s="60" t="s">
        <v>40</v>
      </c>
      <c r="F1545" s="60" t="s">
        <v>41</v>
      </c>
      <c r="G1545" s="60" t="s">
        <v>40</v>
      </c>
      <c r="H1545" s="60" t="s">
        <v>40</v>
      </c>
      <c r="I1545">
        <f>--ISNUMBER(IFERROR(SEARCH(Anketa!$E$3,'SDF biotopi'!$A1545,1),""))</f>
        <v>0</v>
      </c>
      <c r="J1545" t="str">
        <f>IF(I1545=1,COUNTIF($I$2:I1545,1),"")</f>
        <v/>
      </c>
      <c r="K1545" t="str">
        <f>IFERROR(INDEX($B$2:$B$2873,MATCH(ROWS($J$2:J1545),$J$2:$J$2873,0)),"")</f>
        <v/>
      </c>
    </row>
    <row r="1546" spans="1:11">
      <c r="A1546" s="60" t="s">
        <v>446</v>
      </c>
      <c r="B1546" s="60" t="s">
        <v>840</v>
      </c>
      <c r="C1546" s="59">
        <v>13.85</v>
      </c>
      <c r="D1546" s="60" t="s">
        <v>39</v>
      </c>
      <c r="E1546" s="60" t="s">
        <v>818</v>
      </c>
      <c r="F1546" s="60" t="s">
        <v>818</v>
      </c>
      <c r="G1546" s="60" t="s">
        <v>818</v>
      </c>
      <c r="H1546" s="60" t="s">
        <v>818</v>
      </c>
      <c r="I1546">
        <f>--ISNUMBER(IFERROR(SEARCH(Anketa!$E$3,'SDF biotopi'!$A1546,1),""))</f>
        <v>0</v>
      </c>
      <c r="J1546" t="str">
        <f>IF(I1546=1,COUNTIF($I$2:I1546,1),"")</f>
        <v/>
      </c>
      <c r="K1546" t="str">
        <f>IFERROR(INDEX($B$2:$B$2873,MATCH(ROWS($J$2:J1546),$J$2:$J$2873,0)),"")</f>
        <v/>
      </c>
    </row>
    <row r="1547" spans="1:11">
      <c r="A1547" s="60" t="s">
        <v>446</v>
      </c>
      <c r="B1547" s="60" t="s">
        <v>821</v>
      </c>
      <c r="C1547" s="59">
        <v>0.4</v>
      </c>
      <c r="D1547" s="60" t="s">
        <v>39</v>
      </c>
      <c r="E1547" s="60" t="s">
        <v>41</v>
      </c>
      <c r="F1547" s="60" t="s">
        <v>40</v>
      </c>
      <c r="G1547" s="60" t="s">
        <v>41</v>
      </c>
      <c r="H1547" s="60" t="s">
        <v>40</v>
      </c>
      <c r="I1547">
        <f>--ISNUMBER(IFERROR(SEARCH(Anketa!$E$3,'SDF biotopi'!$A1547,1),""))</f>
        <v>0</v>
      </c>
      <c r="J1547" t="str">
        <f>IF(I1547=1,COUNTIF($I$2:I1547,1),"")</f>
        <v/>
      </c>
      <c r="K1547" t="str">
        <f>IFERROR(INDEX($B$2:$B$2873,MATCH(ROWS($J$2:J1547),$J$2:$J$2873,0)),"")</f>
        <v/>
      </c>
    </row>
    <row r="1548" spans="1:11">
      <c r="A1548" s="60" t="s">
        <v>446</v>
      </c>
      <c r="B1548" s="60" t="s">
        <v>831</v>
      </c>
      <c r="C1548" s="59">
        <v>0.82</v>
      </c>
      <c r="D1548" s="60" t="s">
        <v>39</v>
      </c>
      <c r="E1548" s="60" t="s">
        <v>818</v>
      </c>
      <c r="F1548" s="60" t="s">
        <v>818</v>
      </c>
      <c r="G1548" s="60" t="s">
        <v>818</v>
      </c>
      <c r="H1548" s="60" t="s">
        <v>818</v>
      </c>
      <c r="I1548">
        <f>--ISNUMBER(IFERROR(SEARCH(Anketa!$E$3,'SDF biotopi'!$A1548,1),""))</f>
        <v>0</v>
      </c>
      <c r="J1548" t="str">
        <f>IF(I1548=1,COUNTIF($I$2:I1548,1),"")</f>
        <v/>
      </c>
      <c r="K1548" t="str">
        <f>IFERROR(INDEX($B$2:$B$2873,MATCH(ROWS($J$2:J1548),$J$2:$J$2873,0)),"")</f>
        <v/>
      </c>
    </row>
    <row r="1549" spans="1:11">
      <c r="A1549" s="60" t="s">
        <v>446</v>
      </c>
      <c r="B1549" s="60" t="s">
        <v>866</v>
      </c>
      <c r="C1549" s="59">
        <v>0</v>
      </c>
      <c r="D1549" s="60" t="s">
        <v>67</v>
      </c>
      <c r="E1549" s="60" t="s">
        <v>50</v>
      </c>
      <c r="F1549" s="60" t="s">
        <v>824</v>
      </c>
      <c r="G1549" s="60" t="s">
        <v>824</v>
      </c>
      <c r="H1549" s="60" t="s">
        <v>824</v>
      </c>
      <c r="I1549">
        <f>--ISNUMBER(IFERROR(SEARCH(Anketa!$E$3,'SDF biotopi'!$A1549,1),""))</f>
        <v>0</v>
      </c>
      <c r="J1549" t="str">
        <f>IF(I1549=1,COUNTIF($I$2:I1549,1),"")</f>
        <v/>
      </c>
      <c r="K1549" t="str">
        <f>IFERROR(INDEX($B$2:$B$2873,MATCH(ROWS($J$2:J1549),$J$2:$J$2873,0)),"")</f>
        <v/>
      </c>
    </row>
    <row r="1550" spans="1:11">
      <c r="A1550" s="60" t="s">
        <v>446</v>
      </c>
      <c r="B1550" s="60" t="s">
        <v>825</v>
      </c>
      <c r="C1550" s="59">
        <v>20.25</v>
      </c>
      <c r="D1550" s="60" t="s">
        <v>39</v>
      </c>
      <c r="E1550" s="60" t="s">
        <v>818</v>
      </c>
      <c r="F1550" s="60" t="s">
        <v>40</v>
      </c>
      <c r="G1550" s="60" t="s">
        <v>818</v>
      </c>
      <c r="H1550" s="60" t="s">
        <v>818</v>
      </c>
      <c r="I1550">
        <f>--ISNUMBER(IFERROR(SEARCH(Anketa!$E$3,'SDF biotopi'!$A1550,1),""))</f>
        <v>0</v>
      </c>
      <c r="J1550" t="str">
        <f>IF(I1550=1,COUNTIF($I$2:I1550,1),"")</f>
        <v/>
      </c>
      <c r="K1550" t="str">
        <f>IFERROR(INDEX($B$2:$B$2873,MATCH(ROWS($J$2:J1550),$J$2:$J$2873,0)),"")</f>
        <v/>
      </c>
    </row>
    <row r="1551" spans="1:11">
      <c r="A1551" s="60" t="s">
        <v>448</v>
      </c>
      <c r="B1551" s="60" t="s">
        <v>814</v>
      </c>
      <c r="C1551" s="59">
        <v>2194.89</v>
      </c>
      <c r="D1551" s="60" t="s">
        <v>39</v>
      </c>
      <c r="E1551" s="60" t="s">
        <v>210</v>
      </c>
      <c r="F1551" s="60" t="s">
        <v>40</v>
      </c>
      <c r="G1551" s="60" t="s">
        <v>41</v>
      </c>
      <c r="H1551" s="60" t="s">
        <v>210</v>
      </c>
      <c r="I1551">
        <f>--ISNUMBER(IFERROR(SEARCH(Anketa!$E$3,'SDF biotopi'!$A1551,1),""))</f>
        <v>0</v>
      </c>
      <c r="J1551" t="str">
        <f>IF(I1551=1,COUNTIF($I$2:I1551,1),"")</f>
        <v/>
      </c>
      <c r="K1551" t="str">
        <f>IFERROR(INDEX($B$2:$B$2873,MATCH(ROWS($J$2:J1551),$J$2:$J$2873,0)),"")</f>
        <v/>
      </c>
    </row>
    <row r="1552" spans="1:11">
      <c r="A1552" s="60" t="s">
        <v>448</v>
      </c>
      <c r="B1552" s="60" t="s">
        <v>805</v>
      </c>
      <c r="C1552" s="59">
        <v>35.799999999999997</v>
      </c>
      <c r="D1552" s="60" t="s">
        <v>39</v>
      </c>
      <c r="E1552" s="60" t="s">
        <v>210</v>
      </c>
      <c r="F1552" s="60" t="s">
        <v>41</v>
      </c>
      <c r="G1552" s="60" t="s">
        <v>41</v>
      </c>
      <c r="H1552" s="60" t="s">
        <v>210</v>
      </c>
      <c r="I1552">
        <f>--ISNUMBER(IFERROR(SEARCH(Anketa!$E$3,'SDF biotopi'!$A1552,1),""))</f>
        <v>0</v>
      </c>
      <c r="J1552" t="str">
        <f>IF(I1552=1,COUNTIF($I$2:I1552,1),"")</f>
        <v/>
      </c>
      <c r="K1552" t="str">
        <f>IFERROR(INDEX($B$2:$B$2873,MATCH(ROWS($J$2:J1552),$J$2:$J$2873,0)),"")</f>
        <v/>
      </c>
    </row>
    <row r="1553" spans="1:11">
      <c r="A1553" s="60" t="s">
        <v>448</v>
      </c>
      <c r="B1553" s="60" t="s">
        <v>803</v>
      </c>
      <c r="C1553" s="59">
        <v>0</v>
      </c>
      <c r="D1553" s="60" t="s">
        <v>838</v>
      </c>
      <c r="E1553" s="60" t="s">
        <v>40</v>
      </c>
      <c r="F1553" s="60" t="s">
        <v>40</v>
      </c>
      <c r="G1553" s="60" t="s">
        <v>41</v>
      </c>
      <c r="H1553" s="60" t="s">
        <v>40</v>
      </c>
      <c r="I1553">
        <f>--ISNUMBER(IFERROR(SEARCH(Anketa!$E$3,'SDF biotopi'!$A1553,1),""))</f>
        <v>0</v>
      </c>
      <c r="J1553" t="str">
        <f>IF(I1553=1,COUNTIF($I$2:I1553,1),"")</f>
        <v/>
      </c>
      <c r="K1553" t="str">
        <f>IFERROR(INDEX($B$2:$B$2873,MATCH(ROWS($J$2:J1553),$J$2:$J$2873,0)),"")</f>
        <v/>
      </c>
    </row>
    <row r="1554" spans="1:11">
      <c r="A1554" s="60" t="s">
        <v>448</v>
      </c>
      <c r="B1554" s="60" t="s">
        <v>828</v>
      </c>
      <c r="C1554" s="59">
        <v>0</v>
      </c>
      <c r="D1554" s="60" t="s">
        <v>39</v>
      </c>
      <c r="E1554" s="60" t="s">
        <v>210</v>
      </c>
      <c r="F1554" s="60" t="s">
        <v>40</v>
      </c>
      <c r="G1554" s="60" t="s">
        <v>210</v>
      </c>
      <c r="H1554" s="60" t="s">
        <v>210</v>
      </c>
      <c r="I1554">
        <f>--ISNUMBER(IFERROR(SEARCH(Anketa!$E$3,'SDF biotopi'!$A1554,1),""))</f>
        <v>0</v>
      </c>
      <c r="J1554" t="str">
        <f>IF(I1554=1,COUNTIF($I$2:I1554,1),"")</f>
        <v/>
      </c>
      <c r="K1554" t="str">
        <f>IFERROR(INDEX($B$2:$B$2873,MATCH(ROWS($J$2:J1554),$J$2:$J$2873,0)),"")</f>
        <v/>
      </c>
    </row>
    <row r="1555" spans="1:11">
      <c r="A1555" s="60" t="s">
        <v>448</v>
      </c>
      <c r="B1555" s="60" t="s">
        <v>811</v>
      </c>
      <c r="C1555" s="59">
        <v>3.19</v>
      </c>
      <c r="D1555" s="60" t="s">
        <v>39</v>
      </c>
      <c r="E1555" s="60" t="s">
        <v>40</v>
      </c>
      <c r="F1555" s="60" t="s">
        <v>40</v>
      </c>
      <c r="G1555" s="60" t="s">
        <v>41</v>
      </c>
      <c r="H1555" s="60" t="s">
        <v>40</v>
      </c>
      <c r="I1555">
        <f>--ISNUMBER(IFERROR(SEARCH(Anketa!$E$3,'SDF biotopi'!$A1555,1),""))</f>
        <v>0</v>
      </c>
      <c r="J1555" t="str">
        <f>IF(I1555=1,COUNTIF($I$2:I1555,1),"")</f>
        <v/>
      </c>
      <c r="K1555" t="str">
        <f>IFERROR(INDEX($B$2:$B$2873,MATCH(ROWS($J$2:J1555),$J$2:$J$2873,0)),"")</f>
        <v/>
      </c>
    </row>
    <row r="1556" spans="1:11">
      <c r="A1556" s="60" t="s">
        <v>448</v>
      </c>
      <c r="B1556" s="60" t="s">
        <v>808</v>
      </c>
      <c r="C1556" s="59">
        <v>507.66</v>
      </c>
      <c r="D1556" s="60" t="s">
        <v>39</v>
      </c>
      <c r="E1556" s="60" t="s">
        <v>41</v>
      </c>
      <c r="F1556" s="60" t="s">
        <v>40</v>
      </c>
      <c r="G1556" s="60" t="s">
        <v>41</v>
      </c>
      <c r="H1556" s="60" t="s">
        <v>210</v>
      </c>
      <c r="I1556">
        <f>--ISNUMBER(IFERROR(SEARCH(Anketa!$E$3,'SDF biotopi'!$A1556,1),""))</f>
        <v>0</v>
      </c>
      <c r="J1556" t="str">
        <f>IF(I1556=1,COUNTIF($I$2:I1556,1),"")</f>
        <v/>
      </c>
      <c r="K1556" t="str">
        <f>IFERROR(INDEX($B$2:$B$2873,MATCH(ROWS($J$2:J1556),$J$2:$J$2873,0)),"")</f>
        <v/>
      </c>
    </row>
    <row r="1557" spans="1:11">
      <c r="A1557" s="60" t="s">
        <v>448</v>
      </c>
      <c r="B1557" s="60" t="s">
        <v>804</v>
      </c>
      <c r="C1557" s="59">
        <v>32.6</v>
      </c>
      <c r="D1557" s="60" t="s">
        <v>39</v>
      </c>
      <c r="E1557" s="60" t="s">
        <v>210</v>
      </c>
      <c r="F1557" s="60" t="s">
        <v>40</v>
      </c>
      <c r="G1557" s="60" t="s">
        <v>210</v>
      </c>
      <c r="H1557" s="60" t="s">
        <v>210</v>
      </c>
      <c r="I1557">
        <f>--ISNUMBER(IFERROR(SEARCH(Anketa!$E$3,'SDF biotopi'!$A1557,1),""))</f>
        <v>0</v>
      </c>
      <c r="J1557" t="str">
        <f>IF(I1557=1,COUNTIF($I$2:I1557,1),"")</f>
        <v/>
      </c>
      <c r="K1557" t="str">
        <f>IFERROR(INDEX($B$2:$B$2873,MATCH(ROWS($J$2:J1557),$J$2:$J$2873,0)),"")</f>
        <v/>
      </c>
    </row>
    <row r="1558" spans="1:11">
      <c r="A1558" s="60" t="s">
        <v>448</v>
      </c>
      <c r="B1558" s="60" t="s">
        <v>826</v>
      </c>
      <c r="C1558" s="59">
        <v>0.97</v>
      </c>
      <c r="D1558" s="60" t="s">
        <v>39</v>
      </c>
      <c r="E1558" s="60" t="s">
        <v>818</v>
      </c>
      <c r="F1558" s="60" t="s">
        <v>40</v>
      </c>
      <c r="G1558" s="60" t="s">
        <v>818</v>
      </c>
      <c r="H1558" s="60" t="s">
        <v>818</v>
      </c>
      <c r="I1558">
        <f>--ISNUMBER(IFERROR(SEARCH(Anketa!$E$3,'SDF biotopi'!$A1558,1),""))</f>
        <v>0</v>
      </c>
      <c r="J1558" t="str">
        <f>IF(I1558=1,COUNTIF($I$2:I1558,1),"")</f>
        <v/>
      </c>
      <c r="K1558" t="str">
        <f>IFERROR(INDEX($B$2:$B$2873,MATCH(ROWS($J$2:J1558),$J$2:$J$2873,0)),"")</f>
        <v/>
      </c>
    </row>
    <row r="1559" spans="1:11">
      <c r="A1559" s="60" t="s">
        <v>448</v>
      </c>
      <c r="B1559" s="60" t="s">
        <v>802</v>
      </c>
      <c r="C1559" s="59">
        <v>97.31</v>
      </c>
      <c r="D1559" s="60" t="s">
        <v>39</v>
      </c>
      <c r="E1559" s="60" t="s">
        <v>40</v>
      </c>
      <c r="F1559" s="60" t="s">
        <v>40</v>
      </c>
      <c r="G1559" s="60" t="s">
        <v>41</v>
      </c>
      <c r="H1559" s="60" t="s">
        <v>40</v>
      </c>
      <c r="I1559">
        <f>--ISNUMBER(IFERROR(SEARCH(Anketa!$E$3,'SDF biotopi'!$A1559,1),""))</f>
        <v>0</v>
      </c>
      <c r="J1559" t="str">
        <f>IF(I1559=1,COUNTIF($I$2:I1559,1),"")</f>
        <v/>
      </c>
      <c r="K1559" t="str">
        <f>IFERROR(INDEX($B$2:$B$2873,MATCH(ROWS($J$2:J1559),$J$2:$J$2873,0)),"")</f>
        <v/>
      </c>
    </row>
    <row r="1560" spans="1:11">
      <c r="A1560" s="60" t="s">
        <v>448</v>
      </c>
      <c r="B1560" s="60" t="s">
        <v>810</v>
      </c>
      <c r="C1560" s="59">
        <v>45.32</v>
      </c>
      <c r="D1560" s="60" t="s">
        <v>39</v>
      </c>
      <c r="E1560" s="60" t="s">
        <v>210</v>
      </c>
      <c r="F1560" s="60" t="s">
        <v>40</v>
      </c>
      <c r="G1560" s="60" t="s">
        <v>210</v>
      </c>
      <c r="H1560" s="60" t="s">
        <v>210</v>
      </c>
      <c r="I1560">
        <f>--ISNUMBER(IFERROR(SEARCH(Anketa!$E$3,'SDF biotopi'!$A1560,1),""))</f>
        <v>0</v>
      </c>
      <c r="J1560" t="str">
        <f>IF(I1560=1,COUNTIF($I$2:I1560,1),"")</f>
        <v/>
      </c>
      <c r="K1560" t="str">
        <f>IFERROR(INDEX($B$2:$B$2873,MATCH(ROWS($J$2:J1560),$J$2:$J$2873,0)),"")</f>
        <v/>
      </c>
    </row>
    <row r="1561" spans="1:11">
      <c r="A1561" s="60" t="s">
        <v>450</v>
      </c>
      <c r="B1561" s="60" t="s">
        <v>814</v>
      </c>
      <c r="C1561" s="59">
        <v>663.87</v>
      </c>
      <c r="D1561" s="60" t="s">
        <v>39</v>
      </c>
      <c r="E1561" s="60" t="s">
        <v>210</v>
      </c>
      <c r="F1561" s="60" t="s">
        <v>40</v>
      </c>
      <c r="G1561" s="60" t="s">
        <v>41</v>
      </c>
      <c r="H1561" s="60" t="s">
        <v>210</v>
      </c>
      <c r="I1561">
        <f>--ISNUMBER(IFERROR(SEARCH(Anketa!$E$3,'SDF biotopi'!$A1561,1),""))</f>
        <v>0</v>
      </c>
      <c r="J1561" t="str">
        <f>IF(I1561=1,COUNTIF($I$2:I1561,1),"")</f>
        <v/>
      </c>
      <c r="K1561" t="str">
        <f>IFERROR(INDEX($B$2:$B$2873,MATCH(ROWS($J$2:J1561),$J$2:$J$2873,0)),"")</f>
        <v/>
      </c>
    </row>
    <row r="1562" spans="1:11">
      <c r="A1562" s="60" t="s">
        <v>450</v>
      </c>
      <c r="B1562" s="60" t="s">
        <v>805</v>
      </c>
      <c r="C1562" s="59">
        <v>53.6</v>
      </c>
      <c r="D1562" s="60" t="s">
        <v>39</v>
      </c>
      <c r="E1562" s="60" t="s">
        <v>41</v>
      </c>
      <c r="F1562" s="60" t="s">
        <v>40</v>
      </c>
      <c r="G1562" s="60" t="s">
        <v>41</v>
      </c>
      <c r="H1562" s="60" t="s">
        <v>41</v>
      </c>
      <c r="I1562">
        <f>--ISNUMBER(IFERROR(SEARCH(Anketa!$E$3,'SDF biotopi'!$A1562,1),""))</f>
        <v>0</v>
      </c>
      <c r="J1562" t="str">
        <f>IF(I1562=1,COUNTIF($I$2:I1562,1),"")</f>
        <v/>
      </c>
      <c r="K1562" t="str">
        <f>IFERROR(INDEX($B$2:$B$2873,MATCH(ROWS($J$2:J1562),$J$2:$J$2873,0)),"")</f>
        <v/>
      </c>
    </row>
    <row r="1563" spans="1:11">
      <c r="A1563" s="60" t="s">
        <v>450</v>
      </c>
      <c r="B1563" s="60" t="s">
        <v>828</v>
      </c>
      <c r="C1563" s="59">
        <v>16.29</v>
      </c>
      <c r="D1563" s="60" t="s">
        <v>39</v>
      </c>
      <c r="E1563" s="60" t="s">
        <v>41</v>
      </c>
      <c r="F1563" s="60" t="s">
        <v>40</v>
      </c>
      <c r="G1563" s="60" t="s">
        <v>41</v>
      </c>
      <c r="H1563" s="60" t="s">
        <v>41</v>
      </c>
      <c r="I1563">
        <f>--ISNUMBER(IFERROR(SEARCH(Anketa!$E$3,'SDF biotopi'!$A1563,1),""))</f>
        <v>0</v>
      </c>
      <c r="J1563" t="str">
        <f>IF(I1563=1,COUNTIF($I$2:I1563,1),"")</f>
        <v/>
      </c>
      <c r="K1563" t="str">
        <f>IFERROR(INDEX($B$2:$B$2873,MATCH(ROWS($J$2:J1563),$J$2:$J$2873,0)),"")</f>
        <v/>
      </c>
    </row>
    <row r="1564" spans="1:11">
      <c r="A1564" s="60" t="s">
        <v>450</v>
      </c>
      <c r="B1564" s="60" t="s">
        <v>802</v>
      </c>
      <c r="C1564" s="59">
        <v>24.03</v>
      </c>
      <c r="D1564" s="60" t="s">
        <v>39</v>
      </c>
      <c r="E1564" s="60" t="s">
        <v>818</v>
      </c>
      <c r="F1564" s="60" t="s">
        <v>40</v>
      </c>
      <c r="G1564" s="60" t="s">
        <v>818</v>
      </c>
      <c r="H1564" s="60" t="s">
        <v>818</v>
      </c>
      <c r="I1564">
        <f>--ISNUMBER(IFERROR(SEARCH(Anketa!$E$3,'SDF biotopi'!$A1564,1),""))</f>
        <v>0</v>
      </c>
      <c r="J1564" t="str">
        <f>IF(I1564=1,COUNTIF($I$2:I1564,1),"")</f>
        <v/>
      </c>
      <c r="K1564" t="str">
        <f>IFERROR(INDEX($B$2:$B$2873,MATCH(ROWS($J$2:J1564),$J$2:$J$2873,0)),"")</f>
        <v/>
      </c>
    </row>
    <row r="1565" spans="1:11">
      <c r="A1565" s="60" t="s">
        <v>450</v>
      </c>
      <c r="B1565" s="60" t="s">
        <v>804</v>
      </c>
      <c r="C1565" s="59">
        <v>0</v>
      </c>
      <c r="D1565" s="60" t="s">
        <v>39</v>
      </c>
      <c r="E1565" s="60" t="s">
        <v>41</v>
      </c>
      <c r="F1565" s="60" t="s">
        <v>40</v>
      </c>
      <c r="G1565" s="60" t="s">
        <v>210</v>
      </c>
      <c r="H1565" s="60" t="s">
        <v>41</v>
      </c>
      <c r="I1565">
        <f>--ISNUMBER(IFERROR(SEARCH(Anketa!$E$3,'SDF biotopi'!$A1565,1),""))</f>
        <v>0</v>
      </c>
      <c r="J1565" t="str">
        <f>IF(I1565=1,COUNTIF($I$2:I1565,1),"")</f>
        <v/>
      </c>
      <c r="K1565" t="str">
        <f>IFERROR(INDEX($B$2:$B$2873,MATCH(ROWS($J$2:J1565),$J$2:$J$2873,0)),"")</f>
        <v/>
      </c>
    </row>
    <row r="1566" spans="1:11">
      <c r="A1566" s="60" t="s">
        <v>450</v>
      </c>
      <c r="B1566" s="60" t="s">
        <v>808</v>
      </c>
      <c r="C1566" s="59">
        <v>35.119999999999997</v>
      </c>
      <c r="D1566" s="60" t="s">
        <v>39</v>
      </c>
      <c r="E1566" s="60" t="s">
        <v>41</v>
      </c>
      <c r="F1566" s="60" t="s">
        <v>40</v>
      </c>
      <c r="G1566" s="60" t="s">
        <v>41</v>
      </c>
      <c r="H1566" s="60" t="s">
        <v>210</v>
      </c>
      <c r="I1566">
        <f>--ISNUMBER(IFERROR(SEARCH(Anketa!$E$3,'SDF biotopi'!$A1566,1),""))</f>
        <v>0</v>
      </c>
      <c r="J1566" t="str">
        <f>IF(I1566=1,COUNTIF($I$2:I1566,1),"")</f>
        <v/>
      </c>
      <c r="K1566" t="str">
        <f>IFERROR(INDEX($B$2:$B$2873,MATCH(ROWS($J$2:J1566),$J$2:$J$2873,0)),"")</f>
        <v/>
      </c>
    </row>
    <row r="1567" spans="1:11">
      <c r="A1567" s="60" t="s">
        <v>450</v>
      </c>
      <c r="B1567" s="60" t="s">
        <v>810</v>
      </c>
      <c r="C1567" s="59">
        <v>0</v>
      </c>
      <c r="D1567" s="60" t="s">
        <v>67</v>
      </c>
      <c r="E1567" s="60" t="s">
        <v>50</v>
      </c>
      <c r="F1567" s="60" t="s">
        <v>824</v>
      </c>
      <c r="G1567" s="60" t="s">
        <v>824</v>
      </c>
      <c r="H1567" s="60" t="s">
        <v>824</v>
      </c>
      <c r="I1567">
        <f>--ISNUMBER(IFERROR(SEARCH(Anketa!$E$3,'SDF biotopi'!$A1567,1),""))</f>
        <v>0</v>
      </c>
      <c r="J1567" t="str">
        <f>IF(I1567=1,COUNTIF($I$2:I1567,1),"")</f>
        <v/>
      </c>
      <c r="K1567" t="str">
        <f>IFERROR(INDEX($B$2:$B$2873,MATCH(ROWS($J$2:J1567),$J$2:$J$2873,0)),"")</f>
        <v/>
      </c>
    </row>
    <row r="1568" spans="1:11">
      <c r="A1568" s="60" t="s">
        <v>452</v>
      </c>
      <c r="B1568" s="60" t="s">
        <v>802</v>
      </c>
      <c r="C1568" s="59">
        <v>6.15</v>
      </c>
      <c r="D1568" s="60" t="s">
        <v>39</v>
      </c>
      <c r="E1568" s="60" t="s">
        <v>40</v>
      </c>
      <c r="F1568" s="60" t="s">
        <v>40</v>
      </c>
      <c r="G1568" s="60" t="s">
        <v>41</v>
      </c>
      <c r="H1568" s="60" t="s">
        <v>41</v>
      </c>
      <c r="I1568">
        <f>--ISNUMBER(IFERROR(SEARCH(Anketa!$E$3,'SDF biotopi'!$A1568,1),""))</f>
        <v>0</v>
      </c>
      <c r="J1568" t="str">
        <f>IF(I1568=1,COUNTIF($I$2:I1568,1),"")</f>
        <v/>
      </c>
      <c r="K1568" t="str">
        <f>IFERROR(INDEX($B$2:$B$2873,MATCH(ROWS($J$2:J1568),$J$2:$J$2873,0)),"")</f>
        <v/>
      </c>
    </row>
    <row r="1569" spans="1:11">
      <c r="A1569" s="60" t="s">
        <v>452</v>
      </c>
      <c r="B1569" s="60" t="s">
        <v>805</v>
      </c>
      <c r="C1569" s="59">
        <v>61.5</v>
      </c>
      <c r="D1569" s="60" t="s">
        <v>39</v>
      </c>
      <c r="E1569" s="60" t="s">
        <v>210</v>
      </c>
      <c r="F1569" s="60" t="s">
        <v>40</v>
      </c>
      <c r="G1569" s="60" t="s">
        <v>210</v>
      </c>
      <c r="H1569" s="60" t="s">
        <v>210</v>
      </c>
      <c r="I1569">
        <f>--ISNUMBER(IFERROR(SEARCH(Anketa!$E$3,'SDF biotopi'!$A1569,1),""))</f>
        <v>0</v>
      </c>
      <c r="J1569" t="str">
        <f>IF(I1569=1,COUNTIF($I$2:I1569,1),"")</f>
        <v/>
      </c>
      <c r="K1569" t="str">
        <f>IFERROR(INDEX($B$2:$B$2873,MATCH(ROWS($J$2:J1569),$J$2:$J$2873,0)),"")</f>
        <v/>
      </c>
    </row>
    <row r="1570" spans="1:11">
      <c r="A1570" s="60" t="s">
        <v>452</v>
      </c>
      <c r="B1570" s="60" t="s">
        <v>808</v>
      </c>
      <c r="C1570" s="59">
        <v>80.099999999999994</v>
      </c>
      <c r="D1570" s="60" t="s">
        <v>39</v>
      </c>
      <c r="E1570" s="60" t="s">
        <v>41</v>
      </c>
      <c r="F1570" s="60" t="s">
        <v>40</v>
      </c>
      <c r="G1570" s="60" t="s">
        <v>41</v>
      </c>
      <c r="H1570" s="60" t="s">
        <v>41</v>
      </c>
      <c r="I1570">
        <f>--ISNUMBER(IFERROR(SEARCH(Anketa!$E$3,'SDF biotopi'!$A1570,1),""))</f>
        <v>0</v>
      </c>
      <c r="J1570" t="str">
        <f>IF(I1570=1,COUNTIF($I$2:I1570,1),"")</f>
        <v/>
      </c>
      <c r="K1570" t="str">
        <f>IFERROR(INDEX($B$2:$B$2873,MATCH(ROWS($J$2:J1570),$J$2:$J$2873,0)),"")</f>
        <v/>
      </c>
    </row>
    <row r="1571" spans="1:11">
      <c r="A1571" s="60" t="s">
        <v>452</v>
      </c>
      <c r="B1571" s="60" t="s">
        <v>804</v>
      </c>
      <c r="C1571" s="59">
        <v>21</v>
      </c>
      <c r="D1571" s="60" t="s">
        <v>39</v>
      </c>
      <c r="E1571" s="60" t="s">
        <v>210</v>
      </c>
      <c r="F1571" s="60" t="s">
        <v>40</v>
      </c>
      <c r="G1571" s="60" t="s">
        <v>41</v>
      </c>
      <c r="H1571" s="60" t="s">
        <v>210</v>
      </c>
      <c r="I1571">
        <f>--ISNUMBER(IFERROR(SEARCH(Anketa!$E$3,'SDF biotopi'!$A1571,1),""))</f>
        <v>0</v>
      </c>
      <c r="J1571" t="str">
        <f>IF(I1571=1,COUNTIF($I$2:I1571,1),"")</f>
        <v/>
      </c>
      <c r="K1571" t="str">
        <f>IFERROR(INDEX($B$2:$B$2873,MATCH(ROWS($J$2:J1571),$J$2:$J$2873,0)),"")</f>
        <v/>
      </c>
    </row>
    <row r="1572" spans="1:11">
      <c r="A1572" s="60" t="s">
        <v>452</v>
      </c>
      <c r="B1572" s="60" t="s">
        <v>814</v>
      </c>
      <c r="C1572" s="59">
        <v>551.45000000000005</v>
      </c>
      <c r="D1572" s="60" t="s">
        <v>39</v>
      </c>
      <c r="E1572" s="60" t="s">
        <v>210</v>
      </c>
      <c r="F1572" s="60" t="s">
        <v>40</v>
      </c>
      <c r="G1572" s="60" t="s">
        <v>210</v>
      </c>
      <c r="H1572" s="60" t="s">
        <v>210</v>
      </c>
      <c r="I1572">
        <f>--ISNUMBER(IFERROR(SEARCH(Anketa!$E$3,'SDF biotopi'!$A1572,1),""))</f>
        <v>0</v>
      </c>
      <c r="J1572" t="str">
        <f>IF(I1572=1,COUNTIF($I$2:I1572,1),"")</f>
        <v/>
      </c>
      <c r="K1572" t="str">
        <f>IFERROR(INDEX($B$2:$B$2873,MATCH(ROWS($J$2:J1572),$J$2:$J$2873,0)),"")</f>
        <v/>
      </c>
    </row>
    <row r="1573" spans="1:11">
      <c r="A1573" s="60" t="s">
        <v>452</v>
      </c>
      <c r="B1573" s="60" t="s">
        <v>828</v>
      </c>
      <c r="C1573" s="59">
        <v>13.6</v>
      </c>
      <c r="D1573" s="60" t="s">
        <v>39</v>
      </c>
      <c r="E1573" s="60" t="s">
        <v>210</v>
      </c>
      <c r="F1573" s="60" t="s">
        <v>40</v>
      </c>
      <c r="G1573" s="60" t="s">
        <v>210</v>
      </c>
      <c r="H1573" s="60" t="s">
        <v>210</v>
      </c>
      <c r="I1573">
        <f>--ISNUMBER(IFERROR(SEARCH(Anketa!$E$3,'SDF biotopi'!$A1573,1),""))</f>
        <v>0</v>
      </c>
      <c r="J1573" t="str">
        <f>IF(I1573=1,COUNTIF($I$2:I1573,1),"")</f>
        <v/>
      </c>
      <c r="K1573" t="str">
        <f>IFERROR(INDEX($B$2:$B$2873,MATCH(ROWS($J$2:J1573),$J$2:$J$2873,0)),"")</f>
        <v/>
      </c>
    </row>
    <row r="1574" spans="1:11">
      <c r="A1574" s="60" t="s">
        <v>452</v>
      </c>
      <c r="B1574" s="60" t="s">
        <v>810</v>
      </c>
      <c r="C1574" s="59">
        <v>0.79</v>
      </c>
      <c r="D1574" s="60" t="s">
        <v>39</v>
      </c>
      <c r="E1574" s="60" t="s">
        <v>40</v>
      </c>
      <c r="F1574" s="60" t="s">
        <v>40</v>
      </c>
      <c r="G1574" s="60" t="s">
        <v>41</v>
      </c>
      <c r="H1574" s="60" t="s">
        <v>41</v>
      </c>
      <c r="I1574">
        <f>--ISNUMBER(IFERROR(SEARCH(Anketa!$E$3,'SDF biotopi'!$A1574,1),""))</f>
        <v>0</v>
      </c>
      <c r="J1574" t="str">
        <f>IF(I1574=1,COUNTIF($I$2:I1574,1),"")</f>
        <v/>
      </c>
      <c r="K1574" t="str">
        <f>IFERROR(INDEX($B$2:$B$2873,MATCH(ROWS($J$2:J1574),$J$2:$J$2873,0)),"")</f>
        <v/>
      </c>
    </row>
    <row r="1575" spans="1:11">
      <c r="A1575" s="60" t="s">
        <v>452</v>
      </c>
      <c r="B1575" s="60" t="s">
        <v>820</v>
      </c>
      <c r="C1575" s="59">
        <v>2.19</v>
      </c>
      <c r="D1575" s="60" t="s">
        <v>39</v>
      </c>
      <c r="E1575" s="60" t="s">
        <v>41</v>
      </c>
      <c r="F1575" s="60" t="s">
        <v>40</v>
      </c>
      <c r="G1575" s="60" t="s">
        <v>41</v>
      </c>
      <c r="H1575" s="60" t="s">
        <v>41</v>
      </c>
      <c r="I1575">
        <f>--ISNUMBER(IFERROR(SEARCH(Anketa!$E$3,'SDF biotopi'!$A1575,1),""))</f>
        <v>0</v>
      </c>
      <c r="J1575" t="str">
        <f>IF(I1575=1,COUNTIF($I$2:I1575,1),"")</f>
        <v/>
      </c>
      <c r="K1575" t="str">
        <f>IFERROR(INDEX($B$2:$B$2873,MATCH(ROWS($J$2:J1575),$J$2:$J$2873,0)),"")</f>
        <v/>
      </c>
    </row>
    <row r="1576" spans="1:11">
      <c r="A1576" s="60" t="s">
        <v>454</v>
      </c>
      <c r="B1576" s="60" t="s">
        <v>827</v>
      </c>
      <c r="C1576" s="59">
        <v>4.1100000000000003</v>
      </c>
      <c r="D1576" s="60" t="s">
        <v>39</v>
      </c>
      <c r="E1576" s="60" t="s">
        <v>818</v>
      </c>
      <c r="F1576" s="60" t="s">
        <v>40</v>
      </c>
      <c r="G1576" s="60" t="s">
        <v>818</v>
      </c>
      <c r="H1576" s="60" t="s">
        <v>818</v>
      </c>
      <c r="I1576">
        <f>--ISNUMBER(IFERROR(SEARCH(Anketa!$E$3,'SDF biotopi'!$A1576,1),""))</f>
        <v>0</v>
      </c>
      <c r="J1576" t="str">
        <f>IF(I1576=1,COUNTIF($I$2:I1576,1),"")</f>
        <v/>
      </c>
      <c r="K1576" t="str">
        <f>IFERROR(INDEX($B$2:$B$2873,MATCH(ROWS($J$2:J1576),$J$2:$J$2873,0)),"")</f>
        <v/>
      </c>
    </row>
    <row r="1577" spans="1:11">
      <c r="A1577" s="60" t="s">
        <v>454</v>
      </c>
      <c r="B1577" s="60" t="s">
        <v>807</v>
      </c>
      <c r="C1577" s="59">
        <v>36.200000000000003</v>
      </c>
      <c r="D1577" s="60" t="s">
        <v>39</v>
      </c>
      <c r="E1577" s="60" t="s">
        <v>210</v>
      </c>
      <c r="F1577" s="60" t="s">
        <v>40</v>
      </c>
      <c r="G1577" s="60" t="s">
        <v>210</v>
      </c>
      <c r="H1577" s="60" t="s">
        <v>40</v>
      </c>
      <c r="I1577">
        <f>--ISNUMBER(IFERROR(SEARCH(Anketa!$E$3,'SDF biotopi'!$A1577,1),""))</f>
        <v>0</v>
      </c>
      <c r="J1577" t="str">
        <f>IF(I1577=1,COUNTIF($I$2:I1577,1),"")</f>
        <v/>
      </c>
      <c r="K1577" t="str">
        <f>IFERROR(INDEX($B$2:$B$2873,MATCH(ROWS($J$2:J1577),$J$2:$J$2873,0)),"")</f>
        <v/>
      </c>
    </row>
    <row r="1578" spans="1:11">
      <c r="A1578" s="60" t="s">
        <v>454</v>
      </c>
      <c r="B1578" s="60" t="s">
        <v>812</v>
      </c>
      <c r="C1578" s="59">
        <v>5.48</v>
      </c>
      <c r="D1578" s="60" t="s">
        <v>39</v>
      </c>
      <c r="E1578" s="60" t="s">
        <v>818</v>
      </c>
      <c r="F1578" s="60" t="s">
        <v>40</v>
      </c>
      <c r="G1578" s="60" t="s">
        <v>818</v>
      </c>
      <c r="H1578" s="60" t="s">
        <v>818</v>
      </c>
      <c r="I1578">
        <f>--ISNUMBER(IFERROR(SEARCH(Anketa!$E$3,'SDF biotopi'!$A1578,1),""))</f>
        <v>0</v>
      </c>
      <c r="J1578" t="str">
        <f>IF(I1578=1,COUNTIF($I$2:I1578,1),"")</f>
        <v/>
      </c>
      <c r="K1578" t="str">
        <f>IFERROR(INDEX($B$2:$B$2873,MATCH(ROWS($J$2:J1578),$J$2:$J$2873,0)),"")</f>
        <v/>
      </c>
    </row>
    <row r="1579" spans="1:11">
      <c r="A1579" s="60" t="s">
        <v>454</v>
      </c>
      <c r="B1579" s="60" t="s">
        <v>805</v>
      </c>
      <c r="C1579" s="59">
        <v>128.28</v>
      </c>
      <c r="D1579" s="60" t="s">
        <v>39</v>
      </c>
      <c r="E1579" s="60" t="s">
        <v>210</v>
      </c>
      <c r="F1579" s="60" t="s">
        <v>40</v>
      </c>
      <c r="G1579" s="60" t="s">
        <v>210</v>
      </c>
      <c r="H1579" s="60" t="s">
        <v>210</v>
      </c>
      <c r="I1579">
        <f>--ISNUMBER(IFERROR(SEARCH(Anketa!$E$3,'SDF biotopi'!$A1579,1),""))</f>
        <v>0</v>
      </c>
      <c r="J1579" t="str">
        <f>IF(I1579=1,COUNTIF($I$2:I1579,1),"")</f>
        <v/>
      </c>
      <c r="K1579" t="str">
        <f>IFERROR(INDEX($B$2:$B$2873,MATCH(ROWS($J$2:J1579),$J$2:$J$2873,0)),"")</f>
        <v/>
      </c>
    </row>
    <row r="1580" spans="1:11">
      <c r="A1580" s="60" t="s">
        <v>454</v>
      </c>
      <c r="B1580" s="60" t="s">
        <v>828</v>
      </c>
      <c r="C1580" s="59">
        <v>0</v>
      </c>
      <c r="D1580" s="60" t="s">
        <v>67</v>
      </c>
      <c r="E1580" s="60" t="s">
        <v>50</v>
      </c>
      <c r="F1580" s="60" t="s">
        <v>824</v>
      </c>
      <c r="G1580" s="60" t="s">
        <v>824</v>
      </c>
      <c r="H1580" s="60" t="s">
        <v>824</v>
      </c>
      <c r="I1580">
        <f>--ISNUMBER(IFERROR(SEARCH(Anketa!$E$3,'SDF biotopi'!$A1580,1),""))</f>
        <v>0</v>
      </c>
      <c r="J1580" t="str">
        <f>IF(I1580=1,COUNTIF($I$2:I1580,1),"")</f>
        <v/>
      </c>
      <c r="K1580" t="str">
        <f>IFERROR(INDEX($B$2:$B$2873,MATCH(ROWS($J$2:J1580),$J$2:$J$2873,0)),"")</f>
        <v/>
      </c>
    </row>
    <row r="1581" spans="1:11">
      <c r="A1581" s="60" t="s">
        <v>454</v>
      </c>
      <c r="B1581" s="60" t="s">
        <v>802</v>
      </c>
      <c r="C1581" s="59">
        <v>452.9</v>
      </c>
      <c r="D1581" s="60" t="s">
        <v>39</v>
      </c>
      <c r="E1581" s="60" t="s">
        <v>210</v>
      </c>
      <c r="F1581" s="60" t="s">
        <v>40</v>
      </c>
      <c r="G1581" s="60" t="s">
        <v>210</v>
      </c>
      <c r="H1581" s="60" t="s">
        <v>210</v>
      </c>
      <c r="I1581">
        <f>--ISNUMBER(IFERROR(SEARCH(Anketa!$E$3,'SDF biotopi'!$A1581,1),""))</f>
        <v>0</v>
      </c>
      <c r="J1581" t="str">
        <f>IF(I1581=1,COUNTIF($I$2:I1581,1),"")</f>
        <v/>
      </c>
      <c r="K1581" t="str">
        <f>IFERROR(INDEX($B$2:$B$2873,MATCH(ROWS($J$2:J1581),$J$2:$J$2873,0)),"")</f>
        <v/>
      </c>
    </row>
    <row r="1582" spans="1:11">
      <c r="A1582" s="60" t="s">
        <v>454</v>
      </c>
      <c r="B1582" s="60" t="s">
        <v>823</v>
      </c>
      <c r="C1582" s="59">
        <v>68.989999999999995</v>
      </c>
      <c r="D1582" s="60" t="s">
        <v>39</v>
      </c>
      <c r="E1582" s="60" t="s">
        <v>818</v>
      </c>
      <c r="F1582" s="60" t="s">
        <v>40</v>
      </c>
      <c r="G1582" s="60" t="s">
        <v>818</v>
      </c>
      <c r="H1582" s="60" t="s">
        <v>818</v>
      </c>
      <c r="I1582">
        <f>--ISNUMBER(IFERROR(SEARCH(Anketa!$E$3,'SDF biotopi'!$A1582,1),""))</f>
        <v>0</v>
      </c>
      <c r="J1582" t="str">
        <f>IF(I1582=1,COUNTIF($I$2:I1582,1),"")</f>
        <v/>
      </c>
      <c r="K1582" t="str">
        <f>IFERROR(INDEX($B$2:$B$2873,MATCH(ROWS($J$2:J1582),$J$2:$J$2873,0)),"")</f>
        <v/>
      </c>
    </row>
    <row r="1583" spans="1:11">
      <c r="A1583" s="60" t="s">
        <v>454</v>
      </c>
      <c r="B1583" s="60" t="s">
        <v>804</v>
      </c>
      <c r="C1583" s="59">
        <v>0</v>
      </c>
      <c r="D1583" s="60" t="s">
        <v>39</v>
      </c>
      <c r="E1583" s="60" t="s">
        <v>210</v>
      </c>
      <c r="F1583" s="60" t="s">
        <v>40</v>
      </c>
      <c r="G1583" s="60" t="s">
        <v>210</v>
      </c>
      <c r="H1583" s="60" t="s">
        <v>210</v>
      </c>
      <c r="I1583">
        <f>--ISNUMBER(IFERROR(SEARCH(Anketa!$E$3,'SDF biotopi'!$A1583,1),""))</f>
        <v>0</v>
      </c>
      <c r="J1583" t="str">
        <f>IF(I1583=1,COUNTIF($I$2:I1583,1),"")</f>
        <v/>
      </c>
      <c r="K1583" t="str">
        <f>IFERROR(INDEX($B$2:$B$2873,MATCH(ROWS($J$2:J1583),$J$2:$J$2873,0)),"")</f>
        <v/>
      </c>
    </row>
    <row r="1584" spans="1:11">
      <c r="A1584" s="60" t="s">
        <v>454</v>
      </c>
      <c r="B1584" s="60" t="s">
        <v>806</v>
      </c>
      <c r="C1584" s="59">
        <v>0</v>
      </c>
      <c r="D1584" s="60" t="s">
        <v>67</v>
      </c>
      <c r="E1584" s="60" t="s">
        <v>50</v>
      </c>
      <c r="F1584" s="60" t="s">
        <v>824</v>
      </c>
      <c r="G1584" s="60" t="s">
        <v>824</v>
      </c>
      <c r="H1584" s="60" t="s">
        <v>824</v>
      </c>
      <c r="I1584">
        <f>--ISNUMBER(IFERROR(SEARCH(Anketa!$E$3,'SDF biotopi'!$A1584,1),""))</f>
        <v>0</v>
      </c>
      <c r="J1584" t="str">
        <f>IF(I1584=1,COUNTIF($I$2:I1584,1),"")</f>
        <v/>
      </c>
      <c r="K1584" t="str">
        <f>IFERROR(INDEX($B$2:$B$2873,MATCH(ROWS($J$2:J1584),$J$2:$J$2873,0)),"")</f>
        <v/>
      </c>
    </row>
    <row r="1585" spans="1:11">
      <c r="A1585" s="60" t="s">
        <v>454</v>
      </c>
      <c r="B1585" s="60" t="s">
        <v>853</v>
      </c>
      <c r="C1585" s="59">
        <v>18.88</v>
      </c>
      <c r="D1585" s="60" t="s">
        <v>39</v>
      </c>
      <c r="E1585" s="60" t="s">
        <v>818</v>
      </c>
      <c r="F1585" s="60" t="s">
        <v>40</v>
      </c>
      <c r="G1585" s="60" t="s">
        <v>818</v>
      </c>
      <c r="H1585" s="60" t="s">
        <v>818</v>
      </c>
      <c r="I1585">
        <f>--ISNUMBER(IFERROR(SEARCH(Anketa!$E$3,'SDF biotopi'!$A1585,1),""))</f>
        <v>0</v>
      </c>
      <c r="J1585" t="str">
        <f>IF(I1585=1,COUNTIF($I$2:I1585,1),"")</f>
        <v/>
      </c>
      <c r="K1585" t="str">
        <f>IFERROR(INDEX($B$2:$B$2873,MATCH(ROWS($J$2:J1585),$J$2:$J$2873,0)),"")</f>
        <v/>
      </c>
    </row>
    <row r="1586" spans="1:11">
      <c r="A1586" s="60" t="s">
        <v>454</v>
      </c>
      <c r="B1586" s="60" t="s">
        <v>810</v>
      </c>
      <c r="C1586" s="59">
        <v>20.55</v>
      </c>
      <c r="D1586" s="60" t="s">
        <v>39</v>
      </c>
      <c r="E1586" s="60" t="s">
        <v>210</v>
      </c>
      <c r="F1586" s="60" t="s">
        <v>40</v>
      </c>
      <c r="G1586" s="60" t="s">
        <v>210</v>
      </c>
      <c r="H1586" s="60" t="s">
        <v>41</v>
      </c>
      <c r="I1586">
        <f>--ISNUMBER(IFERROR(SEARCH(Anketa!$E$3,'SDF biotopi'!$A1586,1),""))</f>
        <v>0</v>
      </c>
      <c r="J1586" t="str">
        <f>IF(I1586=1,COUNTIF($I$2:I1586,1),"")</f>
        <v/>
      </c>
      <c r="K1586" t="str">
        <f>IFERROR(INDEX($B$2:$B$2873,MATCH(ROWS($J$2:J1586),$J$2:$J$2873,0)),"")</f>
        <v/>
      </c>
    </row>
    <row r="1587" spans="1:11">
      <c r="A1587" s="60" t="s">
        <v>454</v>
      </c>
      <c r="B1587" s="60" t="s">
        <v>820</v>
      </c>
      <c r="C1587" s="59">
        <v>3.49</v>
      </c>
      <c r="D1587" s="60" t="s">
        <v>39</v>
      </c>
      <c r="E1587" s="60" t="s">
        <v>818</v>
      </c>
      <c r="F1587" s="60" t="s">
        <v>40</v>
      </c>
      <c r="G1587" s="60" t="s">
        <v>818</v>
      </c>
      <c r="H1587" s="60" t="s">
        <v>818</v>
      </c>
      <c r="I1587">
        <f>--ISNUMBER(IFERROR(SEARCH(Anketa!$E$3,'SDF biotopi'!$A1587,1),""))</f>
        <v>0</v>
      </c>
      <c r="J1587" t="str">
        <f>IF(I1587=1,COUNTIF($I$2:I1587,1),"")</f>
        <v/>
      </c>
      <c r="K1587" t="str">
        <f>IFERROR(INDEX($B$2:$B$2873,MATCH(ROWS($J$2:J1587),$J$2:$J$2873,0)),"")</f>
        <v/>
      </c>
    </row>
    <row r="1588" spans="1:11">
      <c r="A1588" s="60" t="s">
        <v>454</v>
      </c>
      <c r="B1588" s="60" t="s">
        <v>816</v>
      </c>
      <c r="C1588" s="59">
        <v>20.92</v>
      </c>
      <c r="D1588" s="60" t="s">
        <v>39</v>
      </c>
      <c r="E1588" s="60" t="s">
        <v>818</v>
      </c>
      <c r="F1588" s="60" t="s">
        <v>40</v>
      </c>
      <c r="G1588" s="60" t="s">
        <v>818</v>
      </c>
      <c r="H1588" s="60" t="s">
        <v>818</v>
      </c>
      <c r="I1588">
        <f>--ISNUMBER(IFERROR(SEARCH(Anketa!$E$3,'SDF biotopi'!$A1588,1),""))</f>
        <v>0</v>
      </c>
      <c r="J1588" t="str">
        <f>IF(I1588=1,COUNTIF($I$2:I1588,1),"")</f>
        <v/>
      </c>
      <c r="K1588" t="str">
        <f>IFERROR(INDEX($B$2:$B$2873,MATCH(ROWS($J$2:J1588),$J$2:$J$2873,0)),"")</f>
        <v/>
      </c>
    </row>
    <row r="1589" spans="1:11">
      <c r="A1589" s="60" t="s">
        <v>454</v>
      </c>
      <c r="B1589" s="60" t="s">
        <v>808</v>
      </c>
      <c r="C1589" s="59">
        <v>1163.18</v>
      </c>
      <c r="D1589" s="60" t="s">
        <v>39</v>
      </c>
      <c r="E1589" s="60" t="s">
        <v>210</v>
      </c>
      <c r="F1589" s="60" t="s">
        <v>40</v>
      </c>
      <c r="G1589" s="60" t="s">
        <v>41</v>
      </c>
      <c r="H1589" s="60" t="s">
        <v>210</v>
      </c>
      <c r="I1589">
        <f>--ISNUMBER(IFERROR(SEARCH(Anketa!$E$3,'SDF biotopi'!$A1589,1),""))</f>
        <v>0</v>
      </c>
      <c r="J1589" t="str">
        <f>IF(I1589=1,COUNTIF($I$2:I1589,1),"")</f>
        <v/>
      </c>
      <c r="K1589" t="str">
        <f>IFERROR(INDEX($B$2:$B$2873,MATCH(ROWS($J$2:J1589),$J$2:$J$2873,0)),"")</f>
        <v/>
      </c>
    </row>
    <row r="1590" spans="1:11">
      <c r="A1590" s="60" t="s">
        <v>454</v>
      </c>
      <c r="B1590" s="60" t="s">
        <v>814</v>
      </c>
      <c r="C1590" s="59">
        <v>1906.1</v>
      </c>
      <c r="D1590" s="60" t="s">
        <v>39</v>
      </c>
      <c r="E1590" s="60" t="s">
        <v>210</v>
      </c>
      <c r="F1590" s="60" t="s">
        <v>40</v>
      </c>
      <c r="G1590" s="60" t="s">
        <v>41</v>
      </c>
      <c r="H1590" s="60" t="s">
        <v>210</v>
      </c>
      <c r="I1590">
        <f>--ISNUMBER(IFERROR(SEARCH(Anketa!$E$3,'SDF biotopi'!$A1590,1),""))</f>
        <v>0</v>
      </c>
      <c r="J1590" t="str">
        <f>IF(I1590=1,COUNTIF($I$2:I1590,1),"")</f>
        <v/>
      </c>
      <c r="K1590" t="str">
        <f>IFERROR(INDEX($B$2:$B$2873,MATCH(ROWS($J$2:J1590),$J$2:$J$2873,0)),"")</f>
        <v/>
      </c>
    </row>
    <row r="1591" spans="1:11">
      <c r="A1591" s="60" t="s">
        <v>456</v>
      </c>
      <c r="B1591" s="60" t="s">
        <v>810</v>
      </c>
      <c r="C1591" s="59">
        <v>15.31</v>
      </c>
      <c r="D1591" s="60" t="s">
        <v>39</v>
      </c>
      <c r="E1591" s="60" t="s">
        <v>818</v>
      </c>
      <c r="F1591" s="60" t="s">
        <v>40</v>
      </c>
      <c r="G1591" s="60" t="s">
        <v>818</v>
      </c>
      <c r="H1591" s="60" t="s">
        <v>818</v>
      </c>
      <c r="I1591">
        <f>--ISNUMBER(IFERROR(SEARCH(Anketa!$E$3,'SDF biotopi'!$A1591,1),""))</f>
        <v>0</v>
      </c>
      <c r="J1591" t="str">
        <f>IF(I1591=1,COUNTIF($I$2:I1591,1),"")</f>
        <v/>
      </c>
      <c r="K1591" t="str">
        <f>IFERROR(INDEX($B$2:$B$2873,MATCH(ROWS($J$2:J1591),$J$2:$J$2873,0)),"")</f>
        <v/>
      </c>
    </row>
    <row r="1592" spans="1:11">
      <c r="A1592" s="60" t="s">
        <v>456</v>
      </c>
      <c r="B1592" s="60" t="s">
        <v>808</v>
      </c>
      <c r="C1592" s="59">
        <v>687.43</v>
      </c>
      <c r="D1592" s="60" t="s">
        <v>39</v>
      </c>
      <c r="E1592" s="60" t="s">
        <v>210</v>
      </c>
      <c r="F1592" s="60" t="s">
        <v>40</v>
      </c>
      <c r="G1592" s="60" t="s">
        <v>210</v>
      </c>
      <c r="H1592" s="60" t="s">
        <v>210</v>
      </c>
      <c r="I1592">
        <f>--ISNUMBER(IFERROR(SEARCH(Anketa!$E$3,'SDF biotopi'!$A1592,1),""))</f>
        <v>0</v>
      </c>
      <c r="J1592" t="str">
        <f>IF(I1592=1,COUNTIF($I$2:I1592,1),"")</f>
        <v/>
      </c>
      <c r="K1592" t="str">
        <f>IFERROR(INDEX($B$2:$B$2873,MATCH(ROWS($J$2:J1592),$J$2:$J$2873,0)),"")</f>
        <v/>
      </c>
    </row>
    <row r="1593" spans="1:11">
      <c r="A1593" s="60" t="s">
        <v>456</v>
      </c>
      <c r="B1593" s="60" t="s">
        <v>807</v>
      </c>
      <c r="C1593" s="59">
        <v>41.14</v>
      </c>
      <c r="D1593" s="60" t="s">
        <v>39</v>
      </c>
      <c r="E1593" s="60" t="s">
        <v>41</v>
      </c>
      <c r="F1593" s="60" t="s">
        <v>40</v>
      </c>
      <c r="G1593" s="60" t="s">
        <v>210</v>
      </c>
      <c r="H1593" s="60" t="s">
        <v>41</v>
      </c>
      <c r="I1593">
        <f>--ISNUMBER(IFERROR(SEARCH(Anketa!$E$3,'SDF biotopi'!$A1593,1),""))</f>
        <v>0</v>
      </c>
      <c r="J1593" t="str">
        <f>IF(I1593=1,COUNTIF($I$2:I1593,1),"")</f>
        <v/>
      </c>
      <c r="K1593" t="str">
        <f>IFERROR(INDEX($B$2:$B$2873,MATCH(ROWS($J$2:J1593),$J$2:$J$2873,0)),"")</f>
        <v/>
      </c>
    </row>
    <row r="1594" spans="1:11">
      <c r="A1594" s="60" t="s">
        <v>456</v>
      </c>
      <c r="B1594" s="60" t="s">
        <v>814</v>
      </c>
      <c r="C1594" s="59">
        <v>480.87</v>
      </c>
      <c r="D1594" s="60" t="s">
        <v>39</v>
      </c>
      <c r="E1594" s="60" t="s">
        <v>210</v>
      </c>
      <c r="F1594" s="60" t="s">
        <v>40</v>
      </c>
      <c r="G1594" s="60" t="s">
        <v>41</v>
      </c>
      <c r="H1594" s="60" t="s">
        <v>41</v>
      </c>
      <c r="I1594">
        <f>--ISNUMBER(IFERROR(SEARCH(Anketa!$E$3,'SDF biotopi'!$A1594,1),""))</f>
        <v>0</v>
      </c>
      <c r="J1594" t="str">
        <f>IF(I1594=1,COUNTIF($I$2:I1594,1),"")</f>
        <v/>
      </c>
      <c r="K1594" t="str">
        <f>IFERROR(INDEX($B$2:$B$2873,MATCH(ROWS($J$2:J1594),$J$2:$J$2873,0)),"")</f>
        <v/>
      </c>
    </row>
    <row r="1595" spans="1:11">
      <c r="A1595" s="60" t="s">
        <v>456</v>
      </c>
      <c r="B1595" s="60" t="s">
        <v>805</v>
      </c>
      <c r="C1595" s="59">
        <v>0</v>
      </c>
      <c r="D1595" s="60" t="s">
        <v>39</v>
      </c>
      <c r="E1595" s="60" t="s">
        <v>210</v>
      </c>
      <c r="F1595" s="60" t="s">
        <v>40</v>
      </c>
      <c r="G1595" s="60" t="s">
        <v>41</v>
      </c>
      <c r="H1595" s="60" t="s">
        <v>210</v>
      </c>
      <c r="I1595">
        <f>--ISNUMBER(IFERROR(SEARCH(Anketa!$E$3,'SDF biotopi'!$A1595,1),""))</f>
        <v>0</v>
      </c>
      <c r="J1595" t="str">
        <f>IF(I1595=1,COUNTIF($I$2:I1595,1),"")</f>
        <v/>
      </c>
      <c r="K1595" t="str">
        <f>IFERROR(INDEX($B$2:$B$2873,MATCH(ROWS($J$2:J1595),$J$2:$J$2873,0)),"")</f>
        <v/>
      </c>
    </row>
    <row r="1596" spans="1:11">
      <c r="A1596" s="60" t="s">
        <v>456</v>
      </c>
      <c r="B1596" s="60" t="s">
        <v>828</v>
      </c>
      <c r="C1596" s="59">
        <v>0</v>
      </c>
      <c r="D1596" s="60" t="s">
        <v>67</v>
      </c>
      <c r="E1596" s="60" t="s">
        <v>50</v>
      </c>
      <c r="F1596" s="60" t="s">
        <v>824</v>
      </c>
      <c r="G1596" s="60" t="s">
        <v>824</v>
      </c>
      <c r="H1596" s="60" t="s">
        <v>824</v>
      </c>
      <c r="I1596">
        <f>--ISNUMBER(IFERROR(SEARCH(Anketa!$E$3,'SDF biotopi'!$A1596,1),""))</f>
        <v>0</v>
      </c>
      <c r="J1596" t="str">
        <f>IF(I1596=1,COUNTIF($I$2:I1596,1),"")</f>
        <v/>
      </c>
      <c r="K1596" t="str">
        <f>IFERROR(INDEX($B$2:$B$2873,MATCH(ROWS($J$2:J1596),$J$2:$J$2873,0)),"")</f>
        <v/>
      </c>
    </row>
    <row r="1597" spans="1:11">
      <c r="A1597" s="60" t="s">
        <v>456</v>
      </c>
      <c r="B1597" s="60" t="s">
        <v>802</v>
      </c>
      <c r="C1597" s="59">
        <v>97.3</v>
      </c>
      <c r="D1597" s="60" t="s">
        <v>39</v>
      </c>
      <c r="E1597" s="60" t="s">
        <v>818</v>
      </c>
      <c r="F1597" s="60" t="s">
        <v>40</v>
      </c>
      <c r="G1597" s="60" t="s">
        <v>818</v>
      </c>
      <c r="H1597" s="60" t="s">
        <v>818</v>
      </c>
      <c r="I1597">
        <f>--ISNUMBER(IFERROR(SEARCH(Anketa!$E$3,'SDF biotopi'!$A1597,1),""))</f>
        <v>0</v>
      </c>
      <c r="J1597" t="str">
        <f>IF(I1597=1,COUNTIF($I$2:I1597,1),"")</f>
        <v/>
      </c>
      <c r="K1597" t="str">
        <f>IFERROR(INDEX($B$2:$B$2873,MATCH(ROWS($J$2:J1597),$J$2:$J$2873,0)),"")</f>
        <v/>
      </c>
    </row>
    <row r="1598" spans="1:11">
      <c r="A1598" s="60" t="s">
        <v>456</v>
      </c>
      <c r="B1598" s="60" t="s">
        <v>804</v>
      </c>
      <c r="C1598" s="59">
        <v>25.39</v>
      </c>
      <c r="D1598" s="60" t="s">
        <v>39</v>
      </c>
      <c r="E1598" s="60" t="s">
        <v>210</v>
      </c>
      <c r="F1598" s="60" t="s">
        <v>40</v>
      </c>
      <c r="G1598" s="60" t="s">
        <v>210</v>
      </c>
      <c r="H1598" s="60" t="s">
        <v>41</v>
      </c>
      <c r="I1598">
        <f>--ISNUMBER(IFERROR(SEARCH(Anketa!$E$3,'SDF biotopi'!$A1598,1),""))</f>
        <v>0</v>
      </c>
      <c r="J1598" t="str">
        <f>IF(I1598=1,COUNTIF($I$2:I1598,1),"")</f>
        <v/>
      </c>
      <c r="K1598" t="str">
        <f>IFERROR(INDEX($B$2:$B$2873,MATCH(ROWS($J$2:J1598),$J$2:$J$2873,0)),"")</f>
        <v/>
      </c>
    </row>
    <row r="1599" spans="1:11">
      <c r="A1599" s="60" t="s">
        <v>456</v>
      </c>
      <c r="B1599" s="60" t="s">
        <v>811</v>
      </c>
      <c r="C1599" s="59">
        <v>1.1100000000000001</v>
      </c>
      <c r="D1599" s="60" t="s">
        <v>39</v>
      </c>
      <c r="E1599" s="60" t="s">
        <v>818</v>
      </c>
      <c r="F1599" s="60" t="s">
        <v>40</v>
      </c>
      <c r="G1599" s="60" t="s">
        <v>818</v>
      </c>
      <c r="H1599" s="60" t="s">
        <v>818</v>
      </c>
      <c r="I1599">
        <f>--ISNUMBER(IFERROR(SEARCH(Anketa!$E$3,'SDF biotopi'!$A1599,1),""))</f>
        <v>0</v>
      </c>
      <c r="J1599" t="str">
        <f>IF(I1599=1,COUNTIF($I$2:I1599,1),"")</f>
        <v/>
      </c>
      <c r="K1599" t="str">
        <f>IFERROR(INDEX($B$2:$B$2873,MATCH(ROWS($J$2:J1599),$J$2:$J$2873,0)),"")</f>
        <v/>
      </c>
    </row>
    <row r="1600" spans="1:11">
      <c r="A1600" s="60" t="s">
        <v>458</v>
      </c>
      <c r="B1600" s="60" t="s">
        <v>826</v>
      </c>
      <c r="C1600" s="59">
        <v>3.03</v>
      </c>
      <c r="D1600" s="60" t="s">
        <v>39</v>
      </c>
      <c r="E1600" s="60" t="s">
        <v>818</v>
      </c>
      <c r="F1600" s="60" t="s">
        <v>40</v>
      </c>
      <c r="G1600" s="60" t="s">
        <v>818</v>
      </c>
      <c r="H1600" s="60" t="s">
        <v>818</v>
      </c>
      <c r="I1600">
        <f>--ISNUMBER(IFERROR(SEARCH(Anketa!$E$3,'SDF biotopi'!$A1600,1),""))</f>
        <v>0</v>
      </c>
      <c r="J1600" t="str">
        <f>IF(I1600=1,COUNTIF($I$2:I1600,1),"")</f>
        <v/>
      </c>
      <c r="K1600" t="str">
        <f>IFERROR(INDEX($B$2:$B$2873,MATCH(ROWS($J$2:J1600),$J$2:$J$2873,0)),"")</f>
        <v/>
      </c>
    </row>
    <row r="1601" spans="1:11">
      <c r="A1601" s="60" t="s">
        <v>458</v>
      </c>
      <c r="B1601" s="60" t="s">
        <v>807</v>
      </c>
      <c r="C1601" s="59">
        <v>13.68</v>
      </c>
      <c r="D1601" s="60" t="s">
        <v>39</v>
      </c>
      <c r="E1601" s="60" t="s">
        <v>818</v>
      </c>
      <c r="F1601" s="60" t="s">
        <v>40</v>
      </c>
      <c r="G1601" s="60" t="s">
        <v>818</v>
      </c>
      <c r="H1601" s="60" t="s">
        <v>818</v>
      </c>
      <c r="I1601">
        <f>--ISNUMBER(IFERROR(SEARCH(Anketa!$E$3,'SDF biotopi'!$A1601,1),""))</f>
        <v>0</v>
      </c>
      <c r="J1601" t="str">
        <f>IF(I1601=1,COUNTIF($I$2:I1601,1),"")</f>
        <v/>
      </c>
      <c r="K1601" t="str">
        <f>IFERROR(INDEX($B$2:$B$2873,MATCH(ROWS($J$2:J1601),$J$2:$J$2873,0)),"")</f>
        <v/>
      </c>
    </row>
    <row r="1602" spans="1:11">
      <c r="A1602" s="60" t="s">
        <v>458</v>
      </c>
      <c r="B1602" s="60" t="s">
        <v>804</v>
      </c>
      <c r="C1602" s="59">
        <v>42.87</v>
      </c>
      <c r="D1602" s="60" t="s">
        <v>39</v>
      </c>
      <c r="E1602" s="60" t="s">
        <v>210</v>
      </c>
      <c r="F1602" s="60" t="s">
        <v>40</v>
      </c>
      <c r="G1602" s="60" t="s">
        <v>210</v>
      </c>
      <c r="H1602" s="60" t="s">
        <v>210</v>
      </c>
      <c r="I1602">
        <f>--ISNUMBER(IFERROR(SEARCH(Anketa!$E$3,'SDF biotopi'!$A1602,1),""))</f>
        <v>0</v>
      </c>
      <c r="J1602" t="str">
        <f>IF(I1602=1,COUNTIF($I$2:I1602,1),"")</f>
        <v/>
      </c>
      <c r="K1602" t="str">
        <f>IFERROR(INDEX($B$2:$B$2873,MATCH(ROWS($J$2:J1602),$J$2:$J$2873,0)),"")</f>
        <v/>
      </c>
    </row>
    <row r="1603" spans="1:11">
      <c r="A1603" s="60" t="s">
        <v>458</v>
      </c>
      <c r="B1603" s="60" t="s">
        <v>811</v>
      </c>
      <c r="C1603" s="59">
        <v>6.68</v>
      </c>
      <c r="D1603" s="60" t="s">
        <v>39</v>
      </c>
      <c r="E1603" s="60" t="s">
        <v>818</v>
      </c>
      <c r="F1603" s="60" t="s">
        <v>40</v>
      </c>
      <c r="G1603" s="60" t="s">
        <v>818</v>
      </c>
      <c r="H1603" s="60" t="s">
        <v>818</v>
      </c>
      <c r="I1603">
        <f>--ISNUMBER(IFERROR(SEARCH(Anketa!$E$3,'SDF biotopi'!$A1603,1),""))</f>
        <v>0</v>
      </c>
      <c r="J1603" t="str">
        <f>IF(I1603=1,COUNTIF($I$2:I1603,1),"")</f>
        <v/>
      </c>
      <c r="K1603" t="str">
        <f>IFERROR(INDEX($B$2:$B$2873,MATCH(ROWS($J$2:J1603),$J$2:$J$2873,0)),"")</f>
        <v/>
      </c>
    </row>
    <row r="1604" spans="1:11">
      <c r="A1604" s="60" t="s">
        <v>458</v>
      </c>
      <c r="B1604" s="60" t="s">
        <v>808</v>
      </c>
      <c r="C1604" s="59">
        <v>250.74</v>
      </c>
      <c r="D1604" s="60" t="s">
        <v>39</v>
      </c>
      <c r="E1604" s="60" t="s">
        <v>41</v>
      </c>
      <c r="F1604" s="60" t="s">
        <v>40</v>
      </c>
      <c r="G1604" s="60" t="s">
        <v>41</v>
      </c>
      <c r="H1604" s="60" t="s">
        <v>41</v>
      </c>
      <c r="I1604">
        <f>--ISNUMBER(IFERROR(SEARCH(Anketa!$E$3,'SDF biotopi'!$A1604,1),""))</f>
        <v>0</v>
      </c>
      <c r="J1604" t="str">
        <f>IF(I1604=1,COUNTIF($I$2:I1604,1),"")</f>
        <v/>
      </c>
      <c r="K1604" t="str">
        <f>IFERROR(INDEX($B$2:$B$2873,MATCH(ROWS($J$2:J1604),$J$2:$J$2873,0)),"")</f>
        <v/>
      </c>
    </row>
    <row r="1605" spans="1:11">
      <c r="A1605" s="60" t="s">
        <v>458</v>
      </c>
      <c r="B1605" s="60" t="s">
        <v>810</v>
      </c>
      <c r="C1605" s="59">
        <v>3.21</v>
      </c>
      <c r="D1605" s="60" t="s">
        <v>39</v>
      </c>
      <c r="E1605" s="60" t="s">
        <v>818</v>
      </c>
      <c r="F1605" s="60" t="s">
        <v>40</v>
      </c>
      <c r="G1605" s="60" t="s">
        <v>818</v>
      </c>
      <c r="H1605" s="60" t="s">
        <v>818</v>
      </c>
      <c r="I1605">
        <f>--ISNUMBER(IFERROR(SEARCH(Anketa!$E$3,'SDF biotopi'!$A1605,1),""))</f>
        <v>0</v>
      </c>
      <c r="J1605" t="str">
        <f>IF(I1605=1,COUNTIF($I$2:I1605,1),"")</f>
        <v/>
      </c>
      <c r="K1605" t="str">
        <f>IFERROR(INDEX($B$2:$B$2873,MATCH(ROWS($J$2:J1605),$J$2:$J$2873,0)),"")</f>
        <v/>
      </c>
    </row>
    <row r="1606" spans="1:11">
      <c r="A1606" s="60" t="s">
        <v>458</v>
      </c>
      <c r="B1606" s="60" t="s">
        <v>816</v>
      </c>
      <c r="C1606" s="59">
        <v>6.48</v>
      </c>
      <c r="D1606" s="60" t="s">
        <v>39</v>
      </c>
      <c r="E1606" s="60" t="s">
        <v>818</v>
      </c>
      <c r="F1606" s="60" t="s">
        <v>40</v>
      </c>
      <c r="G1606" s="60" t="s">
        <v>818</v>
      </c>
      <c r="H1606" s="60" t="s">
        <v>818</v>
      </c>
      <c r="I1606">
        <f>--ISNUMBER(IFERROR(SEARCH(Anketa!$E$3,'SDF biotopi'!$A1606,1),""))</f>
        <v>0</v>
      </c>
      <c r="J1606" t="str">
        <f>IF(I1606=1,COUNTIF($I$2:I1606,1),"")</f>
        <v/>
      </c>
      <c r="K1606" t="str">
        <f>IFERROR(INDEX($B$2:$B$2873,MATCH(ROWS($J$2:J1606),$J$2:$J$2873,0)),"")</f>
        <v/>
      </c>
    </row>
    <row r="1607" spans="1:11">
      <c r="A1607" s="60" t="s">
        <v>458</v>
      </c>
      <c r="B1607" s="60" t="s">
        <v>828</v>
      </c>
      <c r="C1607" s="59">
        <v>0</v>
      </c>
      <c r="D1607" s="60" t="s">
        <v>67</v>
      </c>
      <c r="E1607" s="60" t="s">
        <v>50</v>
      </c>
      <c r="F1607" s="60" t="s">
        <v>824</v>
      </c>
      <c r="G1607" s="60" t="s">
        <v>824</v>
      </c>
      <c r="H1607" s="60" t="s">
        <v>824</v>
      </c>
      <c r="I1607">
        <f>--ISNUMBER(IFERROR(SEARCH(Anketa!$E$3,'SDF biotopi'!$A1607,1),""))</f>
        <v>0</v>
      </c>
      <c r="J1607" t="str">
        <f>IF(I1607=1,COUNTIF($I$2:I1607,1),"")</f>
        <v/>
      </c>
      <c r="K1607" t="str">
        <f>IFERROR(INDEX($B$2:$B$2873,MATCH(ROWS($J$2:J1607),$J$2:$J$2873,0)),"")</f>
        <v/>
      </c>
    </row>
    <row r="1608" spans="1:11">
      <c r="A1608" s="60" t="s">
        <v>458</v>
      </c>
      <c r="B1608" s="60" t="s">
        <v>814</v>
      </c>
      <c r="C1608" s="59">
        <v>1508.95</v>
      </c>
      <c r="D1608" s="60" t="s">
        <v>39</v>
      </c>
      <c r="E1608" s="60" t="s">
        <v>210</v>
      </c>
      <c r="F1608" s="60" t="s">
        <v>40</v>
      </c>
      <c r="G1608" s="60" t="s">
        <v>210</v>
      </c>
      <c r="H1608" s="60" t="s">
        <v>210</v>
      </c>
      <c r="I1608">
        <f>--ISNUMBER(IFERROR(SEARCH(Anketa!$E$3,'SDF biotopi'!$A1608,1),""))</f>
        <v>0</v>
      </c>
      <c r="J1608" t="str">
        <f>IF(I1608=1,COUNTIF($I$2:I1608,1),"")</f>
        <v/>
      </c>
      <c r="K1608" t="str">
        <f>IFERROR(INDEX($B$2:$B$2873,MATCH(ROWS($J$2:J1608),$J$2:$J$2873,0)),"")</f>
        <v/>
      </c>
    </row>
    <row r="1609" spans="1:11">
      <c r="A1609" s="60" t="s">
        <v>458</v>
      </c>
      <c r="B1609" s="60" t="s">
        <v>803</v>
      </c>
      <c r="C1609" s="59">
        <v>2.33</v>
      </c>
      <c r="D1609" s="60" t="s">
        <v>39</v>
      </c>
      <c r="E1609" s="60" t="s">
        <v>818</v>
      </c>
      <c r="F1609" s="60" t="s">
        <v>40</v>
      </c>
      <c r="G1609" s="60" t="s">
        <v>818</v>
      </c>
      <c r="H1609" s="60" t="s">
        <v>818</v>
      </c>
      <c r="I1609">
        <f>--ISNUMBER(IFERROR(SEARCH(Anketa!$E$3,'SDF biotopi'!$A1609,1),""))</f>
        <v>0</v>
      </c>
      <c r="J1609" t="str">
        <f>IF(I1609=1,COUNTIF($I$2:I1609,1),"")</f>
        <v/>
      </c>
      <c r="K1609" t="str">
        <f>IFERROR(INDEX($B$2:$B$2873,MATCH(ROWS($J$2:J1609),$J$2:$J$2873,0)),"")</f>
        <v/>
      </c>
    </row>
    <row r="1610" spans="1:11">
      <c r="A1610" s="60" t="s">
        <v>458</v>
      </c>
      <c r="B1610" s="60" t="s">
        <v>805</v>
      </c>
      <c r="C1610" s="59">
        <v>221.07</v>
      </c>
      <c r="D1610" s="60" t="s">
        <v>39</v>
      </c>
      <c r="E1610" s="60" t="s">
        <v>210</v>
      </c>
      <c r="F1610" s="60" t="s">
        <v>40</v>
      </c>
      <c r="G1610" s="60" t="s">
        <v>210</v>
      </c>
      <c r="H1610" s="60" t="s">
        <v>210</v>
      </c>
      <c r="I1610">
        <f>--ISNUMBER(IFERROR(SEARCH(Anketa!$E$3,'SDF biotopi'!$A1610,1),""))</f>
        <v>0</v>
      </c>
      <c r="J1610" t="str">
        <f>IF(I1610=1,COUNTIF($I$2:I1610,1),"")</f>
        <v/>
      </c>
      <c r="K1610" t="str">
        <f>IFERROR(INDEX($B$2:$B$2873,MATCH(ROWS($J$2:J1610),$J$2:$J$2873,0)),"")</f>
        <v/>
      </c>
    </row>
    <row r="1611" spans="1:11">
      <c r="A1611" s="60" t="s">
        <v>458</v>
      </c>
      <c r="B1611" s="60" t="s">
        <v>802</v>
      </c>
      <c r="C1611" s="59">
        <v>16.25</v>
      </c>
      <c r="D1611" s="60" t="s">
        <v>39</v>
      </c>
      <c r="E1611" s="60" t="s">
        <v>818</v>
      </c>
      <c r="F1611" s="60" t="s">
        <v>40</v>
      </c>
      <c r="G1611" s="60" t="s">
        <v>818</v>
      </c>
      <c r="H1611" s="60" t="s">
        <v>818</v>
      </c>
      <c r="I1611">
        <f>--ISNUMBER(IFERROR(SEARCH(Anketa!$E$3,'SDF biotopi'!$A1611,1),""))</f>
        <v>0</v>
      </c>
      <c r="J1611" t="str">
        <f>IF(I1611=1,COUNTIF($I$2:I1611,1),"")</f>
        <v/>
      </c>
      <c r="K1611" t="str">
        <f>IFERROR(INDEX($B$2:$B$2873,MATCH(ROWS($J$2:J1611),$J$2:$J$2873,0)),"")</f>
        <v/>
      </c>
    </row>
    <row r="1612" spans="1:11">
      <c r="A1612" s="60" t="s">
        <v>460</v>
      </c>
      <c r="B1612" s="60" t="s">
        <v>802</v>
      </c>
      <c r="C1612" s="59">
        <v>24.92</v>
      </c>
      <c r="D1612" s="60" t="s">
        <v>39</v>
      </c>
      <c r="E1612" s="60" t="s">
        <v>818</v>
      </c>
      <c r="F1612" s="60" t="s">
        <v>40</v>
      </c>
      <c r="G1612" s="60" t="s">
        <v>818</v>
      </c>
      <c r="H1612" s="60" t="s">
        <v>818</v>
      </c>
      <c r="I1612">
        <f>--ISNUMBER(IFERROR(SEARCH(Anketa!$E$3,'SDF biotopi'!$A1612,1),""))</f>
        <v>0</v>
      </c>
      <c r="J1612" t="str">
        <f>IF(I1612=1,COUNTIF($I$2:I1612,1),"")</f>
        <v/>
      </c>
      <c r="K1612" t="str">
        <f>IFERROR(INDEX($B$2:$B$2873,MATCH(ROWS($J$2:J1612),$J$2:$J$2873,0)),"")</f>
        <v/>
      </c>
    </row>
    <row r="1613" spans="1:11">
      <c r="A1613" s="60" t="s">
        <v>460</v>
      </c>
      <c r="B1613" s="60" t="s">
        <v>805</v>
      </c>
      <c r="C1613" s="59">
        <v>44.56</v>
      </c>
      <c r="D1613" s="60" t="s">
        <v>39</v>
      </c>
      <c r="E1613" s="60" t="s">
        <v>210</v>
      </c>
      <c r="F1613" s="60" t="s">
        <v>40</v>
      </c>
      <c r="G1613" s="60" t="s">
        <v>210</v>
      </c>
      <c r="H1613" s="60" t="s">
        <v>210</v>
      </c>
      <c r="I1613">
        <f>--ISNUMBER(IFERROR(SEARCH(Anketa!$E$3,'SDF biotopi'!$A1613,1),""))</f>
        <v>0</v>
      </c>
      <c r="J1613" t="str">
        <f>IF(I1613=1,COUNTIF($I$2:I1613,1),"")</f>
        <v/>
      </c>
      <c r="K1613" t="str">
        <f>IFERROR(INDEX($B$2:$B$2873,MATCH(ROWS($J$2:J1613),$J$2:$J$2873,0)),"")</f>
        <v/>
      </c>
    </row>
    <row r="1614" spans="1:11">
      <c r="A1614" s="60" t="s">
        <v>460</v>
      </c>
      <c r="B1614" s="60" t="s">
        <v>853</v>
      </c>
      <c r="C1614" s="59">
        <v>0.8</v>
      </c>
      <c r="D1614" s="60" t="s">
        <v>39</v>
      </c>
      <c r="E1614" s="60" t="s">
        <v>818</v>
      </c>
      <c r="F1614" s="60" t="s">
        <v>818</v>
      </c>
      <c r="G1614" s="60" t="s">
        <v>818</v>
      </c>
      <c r="H1614" s="60" t="s">
        <v>818</v>
      </c>
      <c r="I1614">
        <f>--ISNUMBER(IFERROR(SEARCH(Anketa!$E$3,'SDF biotopi'!$A1614,1),""))</f>
        <v>0</v>
      </c>
      <c r="J1614" t="str">
        <f>IF(I1614=1,COUNTIF($I$2:I1614,1),"")</f>
        <v/>
      </c>
      <c r="K1614" t="str">
        <f>IFERROR(INDEX($B$2:$B$2873,MATCH(ROWS($J$2:J1614),$J$2:$J$2873,0)),"")</f>
        <v/>
      </c>
    </row>
    <row r="1615" spans="1:11">
      <c r="A1615" s="60" t="s">
        <v>460</v>
      </c>
      <c r="B1615" s="60" t="s">
        <v>808</v>
      </c>
      <c r="C1615" s="59">
        <v>83.8</v>
      </c>
      <c r="D1615" s="60" t="s">
        <v>39</v>
      </c>
      <c r="E1615" s="60" t="s">
        <v>210</v>
      </c>
      <c r="F1615" s="60" t="s">
        <v>40</v>
      </c>
      <c r="G1615" s="60" t="s">
        <v>41</v>
      </c>
      <c r="H1615" s="60" t="s">
        <v>210</v>
      </c>
      <c r="I1615">
        <f>--ISNUMBER(IFERROR(SEARCH(Anketa!$E$3,'SDF biotopi'!$A1615,1),""))</f>
        <v>0</v>
      </c>
      <c r="J1615" t="str">
        <f>IF(I1615=1,COUNTIF($I$2:I1615,1),"")</f>
        <v/>
      </c>
      <c r="K1615" t="str">
        <f>IFERROR(INDEX($B$2:$B$2873,MATCH(ROWS($J$2:J1615),$J$2:$J$2873,0)),"")</f>
        <v/>
      </c>
    </row>
    <row r="1616" spans="1:11">
      <c r="A1616" s="60" t="s">
        <v>460</v>
      </c>
      <c r="B1616" s="60" t="s">
        <v>828</v>
      </c>
      <c r="C1616" s="59">
        <v>0</v>
      </c>
      <c r="D1616" s="60" t="s">
        <v>67</v>
      </c>
      <c r="E1616" s="60" t="s">
        <v>50</v>
      </c>
      <c r="F1616" s="60" t="s">
        <v>824</v>
      </c>
      <c r="G1616" s="60" t="s">
        <v>824</v>
      </c>
      <c r="H1616" s="60" t="s">
        <v>824</v>
      </c>
      <c r="I1616">
        <f>--ISNUMBER(IFERROR(SEARCH(Anketa!$E$3,'SDF biotopi'!$A1616,1),""))</f>
        <v>0</v>
      </c>
      <c r="J1616" t="str">
        <f>IF(I1616=1,COUNTIF($I$2:I1616,1),"")</f>
        <v/>
      </c>
      <c r="K1616" t="str">
        <f>IFERROR(INDEX($B$2:$B$2873,MATCH(ROWS($J$2:J1616),$J$2:$J$2873,0)),"")</f>
        <v/>
      </c>
    </row>
    <row r="1617" spans="1:11">
      <c r="A1617" s="60" t="s">
        <v>460</v>
      </c>
      <c r="B1617" s="60" t="s">
        <v>810</v>
      </c>
      <c r="C1617" s="59">
        <v>17.12</v>
      </c>
      <c r="D1617" s="60" t="s">
        <v>39</v>
      </c>
      <c r="E1617" s="60" t="s">
        <v>210</v>
      </c>
      <c r="F1617" s="60" t="s">
        <v>40</v>
      </c>
      <c r="G1617" s="60" t="s">
        <v>41</v>
      </c>
      <c r="H1617" s="60" t="s">
        <v>210</v>
      </c>
      <c r="I1617">
        <f>--ISNUMBER(IFERROR(SEARCH(Anketa!$E$3,'SDF biotopi'!$A1617,1),""))</f>
        <v>0</v>
      </c>
      <c r="J1617" t="str">
        <f>IF(I1617=1,COUNTIF($I$2:I1617,1),"")</f>
        <v/>
      </c>
      <c r="K1617" t="str">
        <f>IFERROR(INDEX($B$2:$B$2873,MATCH(ROWS($J$2:J1617),$J$2:$J$2873,0)),"")</f>
        <v/>
      </c>
    </row>
    <row r="1618" spans="1:11">
      <c r="A1618" s="60" t="s">
        <v>460</v>
      </c>
      <c r="B1618" s="60" t="s">
        <v>814</v>
      </c>
      <c r="C1618" s="59">
        <v>1759.81</v>
      </c>
      <c r="D1618" s="60" t="s">
        <v>39</v>
      </c>
      <c r="E1618" s="60" t="s">
        <v>210</v>
      </c>
      <c r="F1618" s="60" t="s">
        <v>40</v>
      </c>
      <c r="G1618" s="60" t="s">
        <v>41</v>
      </c>
      <c r="H1618" s="60" t="s">
        <v>210</v>
      </c>
      <c r="I1618">
        <f>--ISNUMBER(IFERROR(SEARCH(Anketa!$E$3,'SDF biotopi'!$A1618,1),""))</f>
        <v>0</v>
      </c>
      <c r="J1618" t="str">
        <f>IF(I1618=1,COUNTIF($I$2:I1618,1),"")</f>
        <v/>
      </c>
      <c r="K1618" t="str">
        <f>IFERROR(INDEX($B$2:$B$2873,MATCH(ROWS($J$2:J1618),$J$2:$J$2873,0)),"")</f>
        <v/>
      </c>
    </row>
    <row r="1619" spans="1:11">
      <c r="A1619" s="60" t="s">
        <v>460</v>
      </c>
      <c r="B1619" s="60" t="s">
        <v>804</v>
      </c>
      <c r="C1619" s="59">
        <v>71.260000000000005</v>
      </c>
      <c r="D1619" s="60" t="s">
        <v>39</v>
      </c>
      <c r="E1619" s="60" t="s">
        <v>210</v>
      </c>
      <c r="F1619" s="60" t="s">
        <v>40</v>
      </c>
      <c r="G1619" s="60" t="s">
        <v>210</v>
      </c>
      <c r="H1619" s="60" t="s">
        <v>210</v>
      </c>
      <c r="I1619">
        <f>--ISNUMBER(IFERROR(SEARCH(Anketa!$E$3,'SDF biotopi'!$A1619,1),""))</f>
        <v>0</v>
      </c>
      <c r="J1619" t="str">
        <f>IF(I1619=1,COUNTIF($I$2:I1619,1),"")</f>
        <v/>
      </c>
      <c r="K1619" t="str">
        <f>IFERROR(INDEX($B$2:$B$2873,MATCH(ROWS($J$2:J1619),$J$2:$J$2873,0)),"")</f>
        <v/>
      </c>
    </row>
    <row r="1620" spans="1:11">
      <c r="A1620" s="60" t="s">
        <v>462</v>
      </c>
      <c r="B1620" s="60" t="s">
        <v>827</v>
      </c>
      <c r="C1620" s="59">
        <v>31.39</v>
      </c>
      <c r="D1620" s="60" t="s">
        <v>39</v>
      </c>
      <c r="E1620" s="60" t="s">
        <v>41</v>
      </c>
      <c r="F1620" s="60" t="s">
        <v>40</v>
      </c>
      <c r="G1620" s="60" t="s">
        <v>41</v>
      </c>
      <c r="H1620" s="60" t="s">
        <v>40</v>
      </c>
      <c r="I1620">
        <f>--ISNUMBER(IFERROR(SEARCH(Anketa!$E$3,'SDF biotopi'!$A1620,1),""))</f>
        <v>0</v>
      </c>
      <c r="J1620" t="str">
        <f>IF(I1620=1,COUNTIF($I$2:I1620,1),"")</f>
        <v/>
      </c>
      <c r="K1620" t="str">
        <f>IFERROR(INDEX($B$2:$B$2873,MATCH(ROWS($J$2:J1620),$J$2:$J$2873,0)),"")</f>
        <v/>
      </c>
    </row>
    <row r="1621" spans="1:11">
      <c r="A1621" s="60" t="s">
        <v>462</v>
      </c>
      <c r="B1621" s="60" t="s">
        <v>805</v>
      </c>
      <c r="C1621" s="59">
        <v>0</v>
      </c>
      <c r="D1621" s="60" t="s">
        <v>39</v>
      </c>
      <c r="E1621" s="60" t="s">
        <v>41</v>
      </c>
      <c r="F1621" s="60" t="s">
        <v>40</v>
      </c>
      <c r="G1621" s="60" t="s">
        <v>41</v>
      </c>
      <c r="H1621" s="60" t="s">
        <v>41</v>
      </c>
      <c r="I1621">
        <f>--ISNUMBER(IFERROR(SEARCH(Anketa!$E$3,'SDF biotopi'!$A1621,1),""))</f>
        <v>0</v>
      </c>
      <c r="J1621" t="str">
        <f>IF(I1621=1,COUNTIF($I$2:I1621,1),"")</f>
        <v/>
      </c>
      <c r="K1621" t="str">
        <f>IFERROR(INDEX($B$2:$B$2873,MATCH(ROWS($J$2:J1621),$J$2:$J$2873,0)),"")</f>
        <v/>
      </c>
    </row>
    <row r="1622" spans="1:11">
      <c r="A1622" s="60" t="s">
        <v>462</v>
      </c>
      <c r="B1622" s="60" t="s">
        <v>814</v>
      </c>
      <c r="C1622" s="59">
        <v>736.39</v>
      </c>
      <c r="D1622" s="60" t="s">
        <v>39</v>
      </c>
      <c r="E1622" s="60" t="s">
        <v>210</v>
      </c>
      <c r="F1622" s="60" t="s">
        <v>40</v>
      </c>
      <c r="G1622" s="60" t="s">
        <v>210</v>
      </c>
      <c r="H1622" s="60" t="s">
        <v>41</v>
      </c>
      <c r="I1622">
        <f>--ISNUMBER(IFERROR(SEARCH(Anketa!$E$3,'SDF biotopi'!$A1622,1),""))</f>
        <v>0</v>
      </c>
      <c r="J1622" t="str">
        <f>IF(I1622=1,COUNTIF($I$2:I1622,1),"")</f>
        <v/>
      </c>
      <c r="K1622" t="str">
        <f>IFERROR(INDEX($B$2:$B$2873,MATCH(ROWS($J$2:J1622),$J$2:$J$2873,0)),"")</f>
        <v/>
      </c>
    </row>
    <row r="1623" spans="1:11">
      <c r="A1623" s="60" t="s">
        <v>462</v>
      </c>
      <c r="B1623" s="60" t="s">
        <v>807</v>
      </c>
      <c r="C1623" s="59">
        <v>62.21</v>
      </c>
      <c r="D1623" s="60" t="s">
        <v>39</v>
      </c>
      <c r="E1623" s="60" t="s">
        <v>40</v>
      </c>
      <c r="F1623" s="60" t="s">
        <v>40</v>
      </c>
      <c r="G1623" s="60" t="s">
        <v>210</v>
      </c>
      <c r="H1623" s="60" t="s">
        <v>40</v>
      </c>
      <c r="I1623">
        <f>--ISNUMBER(IFERROR(SEARCH(Anketa!$E$3,'SDF biotopi'!$A1623,1),""))</f>
        <v>0</v>
      </c>
      <c r="J1623" t="str">
        <f>IF(I1623=1,COUNTIF($I$2:I1623,1),"")</f>
        <v/>
      </c>
      <c r="K1623" t="str">
        <f>IFERROR(INDEX($B$2:$B$2873,MATCH(ROWS($J$2:J1623),$J$2:$J$2873,0)),"")</f>
        <v/>
      </c>
    </row>
    <row r="1624" spans="1:11">
      <c r="A1624" s="60" t="s">
        <v>462</v>
      </c>
      <c r="B1624" s="60" t="s">
        <v>828</v>
      </c>
      <c r="C1624" s="59">
        <v>0</v>
      </c>
      <c r="D1624" s="60" t="s">
        <v>67</v>
      </c>
      <c r="E1624" s="60" t="s">
        <v>50</v>
      </c>
      <c r="F1624" s="60" t="s">
        <v>824</v>
      </c>
      <c r="G1624" s="60" t="s">
        <v>824</v>
      </c>
      <c r="H1624" s="60" t="s">
        <v>824</v>
      </c>
      <c r="I1624">
        <f>--ISNUMBER(IFERROR(SEARCH(Anketa!$E$3,'SDF biotopi'!$A1624,1),""))</f>
        <v>0</v>
      </c>
      <c r="J1624" t="str">
        <f>IF(I1624=1,COUNTIF($I$2:I1624,1),"")</f>
        <v/>
      </c>
      <c r="K1624" t="str">
        <f>IFERROR(INDEX($B$2:$B$2873,MATCH(ROWS($J$2:J1624),$J$2:$J$2873,0)),"")</f>
        <v/>
      </c>
    </row>
    <row r="1625" spans="1:11">
      <c r="A1625" s="60" t="s">
        <v>462</v>
      </c>
      <c r="B1625" s="60" t="s">
        <v>821</v>
      </c>
      <c r="C1625" s="59">
        <v>0</v>
      </c>
      <c r="D1625" s="60" t="s">
        <v>67</v>
      </c>
      <c r="E1625" s="60" t="s">
        <v>50</v>
      </c>
      <c r="F1625" s="60" t="s">
        <v>824</v>
      </c>
      <c r="G1625" s="60" t="s">
        <v>824</v>
      </c>
      <c r="H1625" s="60" t="s">
        <v>824</v>
      </c>
      <c r="I1625">
        <f>--ISNUMBER(IFERROR(SEARCH(Anketa!$E$3,'SDF biotopi'!$A1625,1),""))</f>
        <v>0</v>
      </c>
      <c r="J1625" t="str">
        <f>IF(I1625=1,COUNTIF($I$2:I1625,1),"")</f>
        <v/>
      </c>
      <c r="K1625" t="str">
        <f>IFERROR(INDEX($B$2:$B$2873,MATCH(ROWS($J$2:J1625),$J$2:$J$2873,0)),"")</f>
        <v/>
      </c>
    </row>
    <row r="1626" spans="1:11">
      <c r="A1626" s="60" t="s">
        <v>462</v>
      </c>
      <c r="B1626" s="60" t="s">
        <v>820</v>
      </c>
      <c r="C1626" s="59">
        <v>8.06</v>
      </c>
      <c r="D1626" s="60" t="s">
        <v>39</v>
      </c>
      <c r="E1626" s="60" t="s">
        <v>41</v>
      </c>
      <c r="F1626" s="60" t="s">
        <v>40</v>
      </c>
      <c r="G1626" s="60" t="s">
        <v>41</v>
      </c>
      <c r="H1626" s="60" t="s">
        <v>40</v>
      </c>
      <c r="I1626">
        <f>--ISNUMBER(IFERROR(SEARCH(Anketa!$E$3,'SDF biotopi'!$A1626,1),""))</f>
        <v>0</v>
      </c>
      <c r="J1626" t="str">
        <f>IF(I1626=1,COUNTIF($I$2:I1626,1),"")</f>
        <v/>
      </c>
      <c r="K1626" t="str">
        <f>IFERROR(INDEX($B$2:$B$2873,MATCH(ROWS($J$2:J1626),$J$2:$J$2873,0)),"")</f>
        <v/>
      </c>
    </row>
    <row r="1627" spans="1:11">
      <c r="A1627" s="60" t="s">
        <v>462</v>
      </c>
      <c r="B1627" s="60" t="s">
        <v>802</v>
      </c>
      <c r="C1627" s="59">
        <v>69.19</v>
      </c>
      <c r="D1627" s="60" t="s">
        <v>39</v>
      </c>
      <c r="E1627" s="60" t="s">
        <v>40</v>
      </c>
      <c r="F1627" s="60" t="s">
        <v>40</v>
      </c>
      <c r="G1627" s="60" t="s">
        <v>210</v>
      </c>
      <c r="H1627" s="60" t="s">
        <v>41</v>
      </c>
      <c r="I1627">
        <f>--ISNUMBER(IFERROR(SEARCH(Anketa!$E$3,'SDF biotopi'!$A1627,1),""))</f>
        <v>0</v>
      </c>
      <c r="J1627" t="str">
        <f>IF(I1627=1,COUNTIF($I$2:I1627,1),"")</f>
        <v/>
      </c>
      <c r="K1627" t="str">
        <f>IFERROR(INDEX($B$2:$B$2873,MATCH(ROWS($J$2:J1627),$J$2:$J$2873,0)),"")</f>
        <v/>
      </c>
    </row>
    <row r="1628" spans="1:11">
      <c r="A1628" s="60" t="s">
        <v>462</v>
      </c>
      <c r="B1628" s="60" t="s">
        <v>811</v>
      </c>
      <c r="C1628" s="59">
        <v>395.52</v>
      </c>
      <c r="D1628" s="60" t="s">
        <v>39</v>
      </c>
      <c r="E1628" s="60" t="s">
        <v>818</v>
      </c>
      <c r="F1628" s="60" t="s">
        <v>40</v>
      </c>
      <c r="G1628" s="60" t="s">
        <v>818</v>
      </c>
      <c r="H1628" s="60" t="s">
        <v>818</v>
      </c>
      <c r="I1628">
        <f>--ISNUMBER(IFERROR(SEARCH(Anketa!$E$3,'SDF biotopi'!$A1628,1),""))</f>
        <v>0</v>
      </c>
      <c r="J1628" t="str">
        <f>IF(I1628=1,COUNTIF($I$2:I1628,1),"")</f>
        <v/>
      </c>
      <c r="K1628" t="str">
        <f>IFERROR(INDEX($B$2:$B$2873,MATCH(ROWS($J$2:J1628),$J$2:$J$2873,0)),"")</f>
        <v/>
      </c>
    </row>
    <row r="1629" spans="1:11">
      <c r="A1629" s="60" t="s">
        <v>462</v>
      </c>
      <c r="B1629" s="60" t="s">
        <v>804</v>
      </c>
      <c r="C1629" s="59">
        <v>0</v>
      </c>
      <c r="D1629" s="60" t="s">
        <v>39</v>
      </c>
      <c r="E1629" s="60" t="s">
        <v>41</v>
      </c>
      <c r="F1629" s="60" t="s">
        <v>40</v>
      </c>
      <c r="G1629" s="60" t="s">
        <v>210</v>
      </c>
      <c r="H1629" s="60" t="s">
        <v>41</v>
      </c>
      <c r="I1629">
        <f>--ISNUMBER(IFERROR(SEARCH(Anketa!$E$3,'SDF biotopi'!$A1629,1),""))</f>
        <v>0</v>
      </c>
      <c r="J1629" t="str">
        <f>IF(I1629=1,COUNTIF($I$2:I1629,1),"")</f>
        <v/>
      </c>
      <c r="K1629" t="str">
        <f>IFERROR(INDEX($B$2:$B$2873,MATCH(ROWS($J$2:J1629),$J$2:$J$2873,0)),"")</f>
        <v/>
      </c>
    </row>
    <row r="1630" spans="1:11">
      <c r="A1630" s="60" t="s">
        <v>462</v>
      </c>
      <c r="B1630" s="60" t="s">
        <v>835</v>
      </c>
      <c r="C1630" s="59">
        <v>0</v>
      </c>
      <c r="D1630" s="60" t="s">
        <v>39</v>
      </c>
      <c r="E1630" s="60" t="s">
        <v>818</v>
      </c>
      <c r="F1630" s="60" t="s">
        <v>40</v>
      </c>
      <c r="G1630" s="60" t="s">
        <v>818</v>
      </c>
      <c r="H1630" s="60" t="s">
        <v>818</v>
      </c>
      <c r="I1630">
        <f>--ISNUMBER(IFERROR(SEARCH(Anketa!$E$3,'SDF biotopi'!$A1630,1),""))</f>
        <v>0</v>
      </c>
      <c r="J1630" t="str">
        <f>IF(I1630=1,COUNTIF($I$2:I1630,1),"")</f>
        <v/>
      </c>
      <c r="K1630" t="str">
        <f>IFERROR(INDEX($B$2:$B$2873,MATCH(ROWS($J$2:J1630),$J$2:$J$2873,0)),"")</f>
        <v/>
      </c>
    </row>
    <row r="1631" spans="1:11">
      <c r="A1631" s="60" t="s">
        <v>462</v>
      </c>
      <c r="B1631" s="60" t="s">
        <v>840</v>
      </c>
      <c r="C1631" s="59">
        <v>0</v>
      </c>
      <c r="D1631" s="60" t="s">
        <v>39</v>
      </c>
      <c r="E1631" s="60" t="s">
        <v>818</v>
      </c>
      <c r="F1631" s="60" t="s">
        <v>40</v>
      </c>
      <c r="G1631" s="60" t="s">
        <v>818</v>
      </c>
      <c r="H1631" s="60" t="s">
        <v>818</v>
      </c>
      <c r="I1631">
        <f>--ISNUMBER(IFERROR(SEARCH(Anketa!$E$3,'SDF biotopi'!$A1631,1),""))</f>
        <v>0</v>
      </c>
      <c r="J1631" t="str">
        <f>IF(I1631=1,COUNTIF($I$2:I1631,1),"")</f>
        <v/>
      </c>
      <c r="K1631" t="str">
        <f>IFERROR(INDEX($B$2:$B$2873,MATCH(ROWS($J$2:J1631),$J$2:$J$2873,0)),"")</f>
        <v/>
      </c>
    </row>
    <row r="1632" spans="1:11">
      <c r="A1632" s="60" t="s">
        <v>462</v>
      </c>
      <c r="B1632" s="60" t="s">
        <v>825</v>
      </c>
      <c r="C1632" s="59">
        <v>70.27</v>
      </c>
      <c r="D1632" s="60" t="s">
        <v>39</v>
      </c>
      <c r="E1632" s="60" t="s">
        <v>41</v>
      </c>
      <c r="F1632" s="60" t="s">
        <v>40</v>
      </c>
      <c r="G1632" s="60" t="s">
        <v>41</v>
      </c>
      <c r="H1632" s="60" t="s">
        <v>40</v>
      </c>
      <c r="I1632">
        <f>--ISNUMBER(IFERROR(SEARCH(Anketa!$E$3,'SDF biotopi'!$A1632,1),""))</f>
        <v>0</v>
      </c>
      <c r="J1632" t="str">
        <f>IF(I1632=1,COUNTIF($I$2:I1632,1),"")</f>
        <v/>
      </c>
      <c r="K1632" t="str">
        <f>IFERROR(INDEX($B$2:$B$2873,MATCH(ROWS($J$2:J1632),$J$2:$J$2873,0)),"")</f>
        <v/>
      </c>
    </row>
    <row r="1633" spans="1:11">
      <c r="A1633" s="60" t="s">
        <v>462</v>
      </c>
      <c r="B1633" s="60" t="s">
        <v>816</v>
      </c>
      <c r="C1633" s="59">
        <v>154.11000000000001</v>
      </c>
      <c r="D1633" s="60" t="s">
        <v>39</v>
      </c>
      <c r="E1633" s="60" t="s">
        <v>818</v>
      </c>
      <c r="F1633" s="60" t="s">
        <v>40</v>
      </c>
      <c r="G1633" s="60" t="s">
        <v>818</v>
      </c>
      <c r="H1633" s="60" t="s">
        <v>818</v>
      </c>
      <c r="I1633">
        <f>--ISNUMBER(IFERROR(SEARCH(Anketa!$E$3,'SDF biotopi'!$A1633,1),""))</f>
        <v>0</v>
      </c>
      <c r="J1633" t="str">
        <f>IF(I1633=1,COUNTIF($I$2:I1633,1),"")</f>
        <v/>
      </c>
      <c r="K1633" t="str">
        <f>IFERROR(INDEX($B$2:$B$2873,MATCH(ROWS($J$2:J1633),$J$2:$J$2873,0)),"")</f>
        <v/>
      </c>
    </row>
    <row r="1634" spans="1:11">
      <c r="A1634" s="60" t="s">
        <v>462</v>
      </c>
      <c r="B1634" s="60" t="s">
        <v>815</v>
      </c>
      <c r="C1634" s="59">
        <v>51.01</v>
      </c>
      <c r="D1634" s="60" t="s">
        <v>39</v>
      </c>
      <c r="E1634" s="60" t="s">
        <v>818</v>
      </c>
      <c r="F1634" s="60" t="s">
        <v>40</v>
      </c>
      <c r="G1634" s="60" t="s">
        <v>818</v>
      </c>
      <c r="H1634" s="60" t="s">
        <v>818</v>
      </c>
      <c r="I1634">
        <f>--ISNUMBER(IFERROR(SEARCH(Anketa!$E$3,'SDF biotopi'!$A1634,1),""))</f>
        <v>0</v>
      </c>
      <c r="J1634" t="str">
        <f>IF(I1634=1,COUNTIF($I$2:I1634,1),"")</f>
        <v/>
      </c>
      <c r="K1634" t="str">
        <f>IFERROR(INDEX($B$2:$B$2873,MATCH(ROWS($J$2:J1634),$J$2:$J$2873,0)),"")</f>
        <v/>
      </c>
    </row>
    <row r="1635" spans="1:11">
      <c r="A1635" s="60" t="s">
        <v>462</v>
      </c>
      <c r="B1635" s="60" t="s">
        <v>831</v>
      </c>
      <c r="C1635" s="59">
        <v>0</v>
      </c>
      <c r="D1635" s="60" t="s">
        <v>67</v>
      </c>
      <c r="E1635" s="60" t="s">
        <v>50</v>
      </c>
      <c r="F1635" s="60" t="s">
        <v>824</v>
      </c>
      <c r="G1635" s="60" t="s">
        <v>824</v>
      </c>
      <c r="H1635" s="60" t="s">
        <v>824</v>
      </c>
      <c r="I1635">
        <f>--ISNUMBER(IFERROR(SEARCH(Anketa!$E$3,'SDF biotopi'!$A1635,1),""))</f>
        <v>0</v>
      </c>
      <c r="J1635" t="str">
        <f>IF(I1635=1,COUNTIF($I$2:I1635,1),"")</f>
        <v/>
      </c>
      <c r="K1635" t="str">
        <f>IFERROR(INDEX($B$2:$B$2873,MATCH(ROWS($J$2:J1635),$J$2:$J$2873,0)),"")</f>
        <v/>
      </c>
    </row>
    <row r="1636" spans="1:11">
      <c r="A1636" s="60" t="s">
        <v>462</v>
      </c>
      <c r="B1636" s="60" t="s">
        <v>810</v>
      </c>
      <c r="C1636" s="59">
        <v>1.1000000000000001</v>
      </c>
      <c r="D1636" s="60" t="s">
        <v>39</v>
      </c>
      <c r="E1636" s="60" t="s">
        <v>41</v>
      </c>
      <c r="F1636" s="60" t="s">
        <v>40</v>
      </c>
      <c r="G1636" s="60" t="s">
        <v>210</v>
      </c>
      <c r="H1636" s="60" t="s">
        <v>40</v>
      </c>
      <c r="I1636">
        <f>--ISNUMBER(IFERROR(SEARCH(Anketa!$E$3,'SDF biotopi'!$A1636,1),""))</f>
        <v>0</v>
      </c>
      <c r="J1636" t="str">
        <f>IF(I1636=1,COUNTIF($I$2:I1636,1),"")</f>
        <v/>
      </c>
      <c r="K1636" t="str">
        <f>IFERROR(INDEX($B$2:$B$2873,MATCH(ROWS($J$2:J1636),$J$2:$J$2873,0)),"")</f>
        <v/>
      </c>
    </row>
    <row r="1637" spans="1:11">
      <c r="A1637" s="60" t="s">
        <v>462</v>
      </c>
      <c r="B1637" s="60" t="s">
        <v>817</v>
      </c>
      <c r="C1637" s="59">
        <v>0</v>
      </c>
      <c r="D1637" s="60" t="s">
        <v>39</v>
      </c>
      <c r="E1637" s="60" t="s">
        <v>818</v>
      </c>
      <c r="F1637" s="60" t="s">
        <v>40</v>
      </c>
      <c r="G1637" s="60" t="s">
        <v>818</v>
      </c>
      <c r="H1637" s="60" t="s">
        <v>818</v>
      </c>
      <c r="I1637">
        <f>--ISNUMBER(IFERROR(SEARCH(Anketa!$E$3,'SDF biotopi'!$A1637,1),""))</f>
        <v>0</v>
      </c>
      <c r="J1637" t="str">
        <f>IF(I1637=1,COUNTIF($I$2:I1637,1),"")</f>
        <v/>
      </c>
      <c r="K1637" t="str">
        <f>IFERROR(INDEX($B$2:$B$2873,MATCH(ROWS($J$2:J1637),$J$2:$J$2873,0)),"")</f>
        <v/>
      </c>
    </row>
    <row r="1638" spans="1:11">
      <c r="A1638" s="60" t="s">
        <v>462</v>
      </c>
      <c r="B1638" s="60" t="s">
        <v>812</v>
      </c>
      <c r="C1638" s="59">
        <v>31.91</v>
      </c>
      <c r="D1638" s="60" t="s">
        <v>39</v>
      </c>
      <c r="E1638" s="60" t="s">
        <v>818</v>
      </c>
      <c r="F1638" s="60" t="s">
        <v>818</v>
      </c>
      <c r="G1638" s="60" t="s">
        <v>818</v>
      </c>
      <c r="H1638" s="60" t="s">
        <v>818</v>
      </c>
      <c r="I1638">
        <f>--ISNUMBER(IFERROR(SEARCH(Anketa!$E$3,'SDF biotopi'!$A1638,1),""))</f>
        <v>0</v>
      </c>
      <c r="J1638" t="str">
        <f>IF(I1638=1,COUNTIF($I$2:I1638,1),"")</f>
        <v/>
      </c>
      <c r="K1638" t="str">
        <f>IFERROR(INDEX($B$2:$B$2873,MATCH(ROWS($J$2:J1638),$J$2:$J$2873,0)),"")</f>
        <v/>
      </c>
    </row>
    <row r="1639" spans="1:11">
      <c r="A1639" s="60" t="s">
        <v>462</v>
      </c>
      <c r="B1639" s="60" t="s">
        <v>803</v>
      </c>
      <c r="C1639" s="59">
        <v>2.81</v>
      </c>
      <c r="D1639" s="60" t="s">
        <v>39</v>
      </c>
      <c r="E1639" s="60" t="s">
        <v>818</v>
      </c>
      <c r="F1639" s="60" t="s">
        <v>40</v>
      </c>
      <c r="G1639" s="60" t="s">
        <v>818</v>
      </c>
      <c r="H1639" s="60" t="s">
        <v>818</v>
      </c>
      <c r="I1639">
        <f>--ISNUMBER(IFERROR(SEARCH(Anketa!$E$3,'SDF biotopi'!$A1639,1),""))</f>
        <v>0</v>
      </c>
      <c r="J1639" t="str">
        <f>IF(I1639=1,COUNTIF($I$2:I1639,1),"")</f>
        <v/>
      </c>
      <c r="K1639" t="str">
        <f>IFERROR(INDEX($B$2:$B$2873,MATCH(ROWS($J$2:J1639),$J$2:$J$2873,0)),"")</f>
        <v/>
      </c>
    </row>
    <row r="1640" spans="1:11">
      <c r="A1640" s="60" t="s">
        <v>462</v>
      </c>
      <c r="B1640" s="60" t="s">
        <v>808</v>
      </c>
      <c r="C1640" s="59">
        <v>126.82</v>
      </c>
      <c r="D1640" s="60" t="s">
        <v>39</v>
      </c>
      <c r="E1640" s="60" t="s">
        <v>210</v>
      </c>
      <c r="F1640" s="60" t="s">
        <v>40</v>
      </c>
      <c r="G1640" s="60" t="s">
        <v>210</v>
      </c>
      <c r="H1640" s="60" t="s">
        <v>210</v>
      </c>
      <c r="I1640">
        <f>--ISNUMBER(IFERROR(SEARCH(Anketa!$E$3,'SDF biotopi'!$A1640,1),""))</f>
        <v>0</v>
      </c>
      <c r="J1640" t="str">
        <f>IF(I1640=1,COUNTIF($I$2:I1640,1),"")</f>
        <v/>
      </c>
      <c r="K1640" t="str">
        <f>IFERROR(INDEX($B$2:$B$2873,MATCH(ROWS($J$2:J1640),$J$2:$J$2873,0)),"")</f>
        <v/>
      </c>
    </row>
    <row r="1641" spans="1:11">
      <c r="A1641" s="60" t="s">
        <v>464</v>
      </c>
      <c r="B1641" s="60" t="s">
        <v>815</v>
      </c>
      <c r="C1641" s="59">
        <v>4.13</v>
      </c>
      <c r="D1641" s="60" t="s">
        <v>39</v>
      </c>
      <c r="E1641" s="60" t="s">
        <v>818</v>
      </c>
      <c r="F1641" s="60" t="s">
        <v>40</v>
      </c>
      <c r="G1641" s="60" t="s">
        <v>818</v>
      </c>
      <c r="H1641" s="60" t="s">
        <v>818</v>
      </c>
      <c r="I1641">
        <f>--ISNUMBER(IFERROR(SEARCH(Anketa!$E$3,'SDF biotopi'!$A1641,1),""))</f>
        <v>0</v>
      </c>
      <c r="J1641" t="str">
        <f>IF(I1641=1,COUNTIF($I$2:I1641,1),"")</f>
        <v/>
      </c>
      <c r="K1641" t="str">
        <f>IFERROR(INDEX($B$2:$B$2873,MATCH(ROWS($J$2:J1641),$J$2:$J$2873,0)),"")</f>
        <v/>
      </c>
    </row>
    <row r="1642" spans="1:11">
      <c r="A1642" s="60" t="s">
        <v>464</v>
      </c>
      <c r="B1642" s="60" t="s">
        <v>831</v>
      </c>
      <c r="C1642" s="59">
        <v>0.96</v>
      </c>
      <c r="D1642" s="60" t="s">
        <v>39</v>
      </c>
      <c r="E1642" s="60" t="s">
        <v>41</v>
      </c>
      <c r="F1642" s="60" t="s">
        <v>40</v>
      </c>
      <c r="G1642" s="60" t="s">
        <v>210</v>
      </c>
      <c r="H1642" s="60" t="s">
        <v>41</v>
      </c>
      <c r="I1642">
        <f>--ISNUMBER(IFERROR(SEARCH(Anketa!$E$3,'SDF biotopi'!$A1642,1),""))</f>
        <v>0</v>
      </c>
      <c r="J1642" t="str">
        <f>IF(I1642=1,COUNTIF($I$2:I1642,1),"")</f>
        <v/>
      </c>
      <c r="K1642" t="str">
        <f>IFERROR(INDEX($B$2:$B$2873,MATCH(ROWS($J$2:J1642),$J$2:$J$2873,0)),"")</f>
        <v/>
      </c>
    </row>
    <row r="1643" spans="1:11">
      <c r="A1643" s="60" t="s">
        <v>464</v>
      </c>
      <c r="B1643" s="60" t="s">
        <v>859</v>
      </c>
      <c r="C1643" s="59">
        <v>0.52</v>
      </c>
      <c r="D1643" s="60" t="s">
        <v>39</v>
      </c>
      <c r="E1643" s="60" t="s">
        <v>41</v>
      </c>
      <c r="F1643" s="60" t="s">
        <v>41</v>
      </c>
      <c r="G1643" s="60" t="s">
        <v>41</v>
      </c>
      <c r="H1643" s="60" t="s">
        <v>41</v>
      </c>
      <c r="I1643">
        <f>--ISNUMBER(IFERROR(SEARCH(Anketa!$E$3,'SDF biotopi'!$A1643,1),""))</f>
        <v>0</v>
      </c>
      <c r="J1643" t="str">
        <f>IF(I1643=1,COUNTIF($I$2:I1643,1),"")</f>
        <v/>
      </c>
      <c r="K1643" t="str">
        <f>IFERROR(INDEX($B$2:$B$2873,MATCH(ROWS($J$2:J1643),$J$2:$J$2873,0)),"")</f>
        <v/>
      </c>
    </row>
    <row r="1644" spans="1:11">
      <c r="A1644" s="60" t="s">
        <v>464</v>
      </c>
      <c r="B1644" s="60" t="s">
        <v>803</v>
      </c>
      <c r="C1644" s="59">
        <v>0.19</v>
      </c>
      <c r="D1644" s="60" t="s">
        <v>39</v>
      </c>
      <c r="E1644" s="60" t="s">
        <v>818</v>
      </c>
      <c r="F1644" s="60" t="s">
        <v>40</v>
      </c>
      <c r="G1644" s="60" t="s">
        <v>818</v>
      </c>
      <c r="H1644" s="60" t="s">
        <v>818</v>
      </c>
      <c r="I1644">
        <f>--ISNUMBER(IFERROR(SEARCH(Anketa!$E$3,'SDF biotopi'!$A1644,1),""))</f>
        <v>0</v>
      </c>
      <c r="J1644" t="str">
        <f>IF(I1644=1,COUNTIF($I$2:I1644,1),"")</f>
        <v/>
      </c>
      <c r="K1644" t="str">
        <f>IFERROR(INDEX($B$2:$B$2873,MATCH(ROWS($J$2:J1644),$J$2:$J$2873,0)),"")</f>
        <v/>
      </c>
    </row>
    <row r="1645" spans="1:11">
      <c r="A1645" s="60" t="s">
        <v>464</v>
      </c>
      <c r="B1645" s="60" t="s">
        <v>829</v>
      </c>
      <c r="C1645" s="59">
        <v>6.8</v>
      </c>
      <c r="D1645" s="60" t="s">
        <v>39</v>
      </c>
      <c r="E1645" s="60" t="s">
        <v>40</v>
      </c>
      <c r="F1645" s="60" t="s">
        <v>41</v>
      </c>
      <c r="G1645" s="60" t="s">
        <v>210</v>
      </c>
      <c r="H1645" s="60" t="s">
        <v>41</v>
      </c>
      <c r="I1645">
        <f>--ISNUMBER(IFERROR(SEARCH(Anketa!$E$3,'SDF biotopi'!$A1645,1),""))</f>
        <v>0</v>
      </c>
      <c r="J1645" t="str">
        <f>IF(I1645=1,COUNTIF($I$2:I1645,1),"")</f>
        <v/>
      </c>
      <c r="K1645" t="str">
        <f>IFERROR(INDEX($B$2:$B$2873,MATCH(ROWS($J$2:J1645),$J$2:$J$2873,0)),"")</f>
        <v/>
      </c>
    </row>
    <row r="1646" spans="1:11">
      <c r="A1646" s="60" t="s">
        <v>466</v>
      </c>
      <c r="B1646" s="60" t="s">
        <v>861</v>
      </c>
      <c r="C1646" s="59">
        <v>311.8</v>
      </c>
      <c r="D1646" s="60" t="s">
        <v>39</v>
      </c>
      <c r="E1646" s="60" t="s">
        <v>40</v>
      </c>
      <c r="F1646" s="60" t="s">
        <v>40</v>
      </c>
      <c r="G1646" s="60" t="s">
        <v>818</v>
      </c>
      <c r="H1646" s="60" t="s">
        <v>818</v>
      </c>
      <c r="I1646">
        <f>--ISNUMBER(IFERROR(SEARCH(Anketa!$E$3,'SDF biotopi'!$A1646,1),""))</f>
        <v>0</v>
      </c>
      <c r="J1646" t="str">
        <f>IF(I1646=1,COUNTIF($I$2:I1646,1),"")</f>
        <v/>
      </c>
      <c r="K1646" t="str">
        <f>IFERROR(INDEX($B$2:$B$2873,MATCH(ROWS($J$2:J1646),$J$2:$J$2873,0)),"")</f>
        <v/>
      </c>
    </row>
    <row r="1647" spans="1:11">
      <c r="A1647" s="60" t="s">
        <v>466</v>
      </c>
      <c r="B1647" s="60" t="s">
        <v>802</v>
      </c>
      <c r="C1647" s="59">
        <v>347.94</v>
      </c>
      <c r="D1647" s="60" t="s">
        <v>39</v>
      </c>
      <c r="E1647" s="60" t="s">
        <v>210</v>
      </c>
      <c r="F1647" s="60" t="s">
        <v>41</v>
      </c>
      <c r="G1647" s="60" t="s">
        <v>210</v>
      </c>
      <c r="H1647" s="60" t="s">
        <v>210</v>
      </c>
      <c r="I1647">
        <f>--ISNUMBER(IFERROR(SEARCH(Anketa!$E$3,'SDF biotopi'!$A1647,1),""))</f>
        <v>0</v>
      </c>
      <c r="J1647" t="str">
        <f>IF(I1647=1,COUNTIF($I$2:I1647,1),"")</f>
        <v/>
      </c>
      <c r="K1647" t="str">
        <f>IFERROR(INDEX($B$2:$B$2873,MATCH(ROWS($J$2:J1647),$J$2:$J$2873,0)),"")</f>
        <v/>
      </c>
    </row>
    <row r="1648" spans="1:11">
      <c r="A1648" s="60" t="s">
        <v>466</v>
      </c>
      <c r="B1648" s="60" t="s">
        <v>864</v>
      </c>
      <c r="C1648" s="59">
        <v>14.36</v>
      </c>
      <c r="D1648" s="60" t="s">
        <v>39</v>
      </c>
      <c r="E1648" s="60" t="s">
        <v>210</v>
      </c>
      <c r="F1648" s="60" t="s">
        <v>210</v>
      </c>
      <c r="G1648" s="60" t="s">
        <v>40</v>
      </c>
      <c r="H1648" s="60" t="s">
        <v>210</v>
      </c>
      <c r="I1648">
        <f>--ISNUMBER(IFERROR(SEARCH(Anketa!$E$3,'SDF biotopi'!$A1648,1),""))</f>
        <v>0</v>
      </c>
      <c r="J1648" t="str">
        <f>IF(I1648=1,COUNTIF($I$2:I1648,1),"")</f>
        <v/>
      </c>
      <c r="K1648" t="str">
        <f>IFERROR(INDEX($B$2:$B$2873,MATCH(ROWS($J$2:J1648),$J$2:$J$2873,0)),"")</f>
        <v/>
      </c>
    </row>
    <row r="1649" spans="1:11">
      <c r="A1649" s="60" t="s">
        <v>466</v>
      </c>
      <c r="B1649" s="60" t="s">
        <v>807</v>
      </c>
      <c r="C1649" s="59">
        <v>6.1</v>
      </c>
      <c r="D1649" s="60" t="s">
        <v>39</v>
      </c>
      <c r="E1649" s="60" t="s">
        <v>41</v>
      </c>
      <c r="F1649" s="60" t="s">
        <v>40</v>
      </c>
      <c r="G1649" s="60" t="s">
        <v>41</v>
      </c>
      <c r="H1649" s="60" t="s">
        <v>41</v>
      </c>
      <c r="I1649">
        <f>--ISNUMBER(IFERROR(SEARCH(Anketa!$E$3,'SDF biotopi'!$A1649,1),""))</f>
        <v>0</v>
      </c>
      <c r="J1649" t="str">
        <f>IF(I1649=1,COUNTIF($I$2:I1649,1),"")</f>
        <v/>
      </c>
      <c r="K1649" t="str">
        <f>IFERROR(INDEX($B$2:$B$2873,MATCH(ROWS($J$2:J1649),$J$2:$J$2873,0)),"")</f>
        <v/>
      </c>
    </row>
    <row r="1650" spans="1:11">
      <c r="A1650" s="60" t="s">
        <v>466</v>
      </c>
      <c r="B1650" s="60" t="s">
        <v>851</v>
      </c>
      <c r="C1650" s="59">
        <v>10.37</v>
      </c>
      <c r="D1650" s="60" t="s">
        <v>39</v>
      </c>
      <c r="E1650" s="60" t="s">
        <v>210</v>
      </c>
      <c r="F1650" s="60" t="s">
        <v>41</v>
      </c>
      <c r="G1650" s="60" t="s">
        <v>210</v>
      </c>
      <c r="H1650" s="60" t="s">
        <v>210</v>
      </c>
      <c r="I1650">
        <f>--ISNUMBER(IFERROR(SEARCH(Anketa!$E$3,'SDF biotopi'!$A1650,1),""))</f>
        <v>0</v>
      </c>
      <c r="J1650" t="str">
        <f>IF(I1650=1,COUNTIF($I$2:I1650,1),"")</f>
        <v/>
      </c>
      <c r="K1650" t="str">
        <f>IFERROR(INDEX($B$2:$B$2873,MATCH(ROWS($J$2:J1650),$J$2:$J$2873,0)),"")</f>
        <v/>
      </c>
    </row>
    <row r="1651" spans="1:11">
      <c r="A1651" s="60" t="s">
        <v>466</v>
      </c>
      <c r="B1651" s="60" t="s">
        <v>820</v>
      </c>
      <c r="C1651" s="59">
        <v>2.13</v>
      </c>
      <c r="D1651" s="60" t="s">
        <v>39</v>
      </c>
      <c r="E1651" s="60" t="s">
        <v>41</v>
      </c>
      <c r="F1651" s="60" t="s">
        <v>40</v>
      </c>
      <c r="G1651" s="60" t="s">
        <v>40</v>
      </c>
      <c r="H1651" s="60" t="s">
        <v>40</v>
      </c>
      <c r="I1651">
        <f>--ISNUMBER(IFERROR(SEARCH(Anketa!$E$3,'SDF biotopi'!$A1651,1),""))</f>
        <v>0</v>
      </c>
      <c r="J1651" t="str">
        <f>IF(I1651=1,COUNTIF($I$2:I1651,1),"")</f>
        <v/>
      </c>
      <c r="K1651" t="str">
        <f>IFERROR(INDEX($B$2:$B$2873,MATCH(ROWS($J$2:J1651),$J$2:$J$2873,0)),"")</f>
        <v/>
      </c>
    </row>
    <row r="1652" spans="1:11">
      <c r="A1652" s="60" t="s">
        <v>466</v>
      </c>
      <c r="B1652" s="60" t="s">
        <v>853</v>
      </c>
      <c r="C1652" s="59">
        <v>811.83</v>
      </c>
      <c r="D1652" s="60" t="s">
        <v>39</v>
      </c>
      <c r="E1652" s="60" t="s">
        <v>210</v>
      </c>
      <c r="F1652" s="60" t="s">
        <v>41</v>
      </c>
      <c r="G1652" s="60" t="s">
        <v>210</v>
      </c>
      <c r="H1652" s="60" t="s">
        <v>210</v>
      </c>
      <c r="I1652">
        <f>--ISNUMBER(IFERROR(SEARCH(Anketa!$E$3,'SDF biotopi'!$A1652,1),""))</f>
        <v>0</v>
      </c>
      <c r="J1652" t="str">
        <f>IF(I1652=1,COUNTIF($I$2:I1652,1),"")</f>
        <v/>
      </c>
      <c r="K1652" t="str">
        <f>IFERROR(INDEX($B$2:$B$2873,MATCH(ROWS($J$2:J1652),$J$2:$J$2873,0)),"")</f>
        <v/>
      </c>
    </row>
    <row r="1653" spans="1:11">
      <c r="A1653" s="60" t="s">
        <v>466</v>
      </c>
      <c r="B1653" s="60" t="s">
        <v>857</v>
      </c>
      <c r="C1653" s="59">
        <v>1.2</v>
      </c>
      <c r="D1653" s="60" t="s">
        <v>39</v>
      </c>
      <c r="E1653" s="60" t="s">
        <v>41</v>
      </c>
      <c r="F1653" s="60" t="s">
        <v>40</v>
      </c>
      <c r="G1653" s="60" t="s">
        <v>41</v>
      </c>
      <c r="H1653" s="60" t="s">
        <v>41</v>
      </c>
      <c r="I1653">
        <f>--ISNUMBER(IFERROR(SEARCH(Anketa!$E$3,'SDF biotopi'!$A1653,1),""))</f>
        <v>0</v>
      </c>
      <c r="J1653" t="str">
        <f>IF(I1653=1,COUNTIF($I$2:I1653,1),"")</f>
        <v/>
      </c>
      <c r="K1653" t="str">
        <f>IFERROR(INDEX($B$2:$B$2873,MATCH(ROWS($J$2:J1653),$J$2:$J$2873,0)),"")</f>
        <v/>
      </c>
    </row>
    <row r="1654" spans="1:11">
      <c r="A1654" s="60" t="s">
        <v>466</v>
      </c>
      <c r="B1654" s="60" t="s">
        <v>848</v>
      </c>
      <c r="C1654" s="59">
        <v>111.21</v>
      </c>
      <c r="D1654" s="60" t="s">
        <v>39</v>
      </c>
      <c r="E1654" s="60" t="s">
        <v>210</v>
      </c>
      <c r="F1654" s="60" t="s">
        <v>210</v>
      </c>
      <c r="G1654" s="60" t="s">
        <v>210</v>
      </c>
      <c r="H1654" s="60" t="s">
        <v>210</v>
      </c>
      <c r="I1654">
        <f>--ISNUMBER(IFERROR(SEARCH(Anketa!$E$3,'SDF biotopi'!$A1654,1),""))</f>
        <v>0</v>
      </c>
      <c r="J1654" t="str">
        <f>IF(I1654=1,COUNTIF($I$2:I1654,1),"")</f>
        <v/>
      </c>
      <c r="K1654" t="str">
        <f>IFERROR(INDEX($B$2:$B$2873,MATCH(ROWS($J$2:J1654),$J$2:$J$2873,0)),"")</f>
        <v/>
      </c>
    </row>
    <row r="1655" spans="1:11">
      <c r="A1655" s="60" t="s">
        <v>466</v>
      </c>
      <c r="B1655" s="60" t="s">
        <v>854</v>
      </c>
      <c r="C1655" s="59">
        <v>0.54</v>
      </c>
      <c r="D1655" s="60" t="s">
        <v>39</v>
      </c>
      <c r="E1655" s="60" t="s">
        <v>41</v>
      </c>
      <c r="F1655" s="60" t="s">
        <v>40</v>
      </c>
      <c r="G1655" s="60" t="s">
        <v>41</v>
      </c>
      <c r="H1655" s="60" t="s">
        <v>210</v>
      </c>
      <c r="I1655">
        <f>--ISNUMBER(IFERROR(SEARCH(Anketa!$E$3,'SDF biotopi'!$A1655,1),""))</f>
        <v>0</v>
      </c>
      <c r="J1655" t="str">
        <f>IF(I1655=1,COUNTIF($I$2:I1655,1),"")</f>
        <v/>
      </c>
      <c r="K1655" t="str">
        <f>IFERROR(INDEX($B$2:$B$2873,MATCH(ROWS($J$2:J1655),$J$2:$J$2873,0)),"")</f>
        <v/>
      </c>
    </row>
    <row r="1656" spans="1:11">
      <c r="A1656" s="60" t="s">
        <v>466</v>
      </c>
      <c r="B1656" s="60" t="s">
        <v>850</v>
      </c>
      <c r="C1656" s="59">
        <v>30.73</v>
      </c>
      <c r="D1656" s="60" t="s">
        <v>39</v>
      </c>
      <c r="E1656" s="60" t="s">
        <v>210</v>
      </c>
      <c r="F1656" s="60" t="s">
        <v>210</v>
      </c>
      <c r="G1656" s="60" t="s">
        <v>41</v>
      </c>
      <c r="H1656" s="60" t="s">
        <v>210</v>
      </c>
      <c r="I1656">
        <f>--ISNUMBER(IFERROR(SEARCH(Anketa!$E$3,'SDF biotopi'!$A1656,1),""))</f>
        <v>0</v>
      </c>
      <c r="J1656" t="str">
        <f>IF(I1656=1,COUNTIF($I$2:I1656,1),"")</f>
        <v/>
      </c>
      <c r="K1656" t="str">
        <f>IFERROR(INDEX($B$2:$B$2873,MATCH(ROWS($J$2:J1656),$J$2:$J$2873,0)),"")</f>
        <v/>
      </c>
    </row>
    <row r="1657" spans="1:11">
      <c r="A1657" s="60" t="s">
        <v>468</v>
      </c>
      <c r="B1657" s="60" t="s">
        <v>821</v>
      </c>
      <c r="C1657" s="59">
        <v>0</v>
      </c>
      <c r="D1657" s="60" t="s">
        <v>39</v>
      </c>
      <c r="E1657" s="60" t="s">
        <v>818</v>
      </c>
      <c r="F1657" s="60" t="s">
        <v>40</v>
      </c>
      <c r="G1657" s="60" t="s">
        <v>818</v>
      </c>
      <c r="H1657" s="60" t="s">
        <v>818</v>
      </c>
      <c r="I1657">
        <f>--ISNUMBER(IFERROR(SEARCH(Anketa!$E$3,'SDF biotopi'!$A1657,1),""))</f>
        <v>0</v>
      </c>
      <c r="J1657" t="str">
        <f>IF(I1657=1,COUNTIF($I$2:I1657,1),"")</f>
        <v/>
      </c>
      <c r="K1657" t="str">
        <f>IFERROR(INDEX($B$2:$B$2873,MATCH(ROWS($J$2:J1657),$J$2:$J$2873,0)),"")</f>
        <v/>
      </c>
    </row>
    <row r="1658" spans="1:11">
      <c r="A1658" s="60" t="s">
        <v>468</v>
      </c>
      <c r="B1658" s="60" t="s">
        <v>809</v>
      </c>
      <c r="C1658" s="59">
        <v>4.46</v>
      </c>
      <c r="D1658" s="60" t="s">
        <v>39</v>
      </c>
      <c r="E1658" s="60" t="s">
        <v>818</v>
      </c>
      <c r="F1658" s="60" t="s">
        <v>40</v>
      </c>
      <c r="G1658" s="60" t="s">
        <v>818</v>
      </c>
      <c r="H1658" s="60" t="s">
        <v>818</v>
      </c>
      <c r="I1658">
        <f>--ISNUMBER(IFERROR(SEARCH(Anketa!$E$3,'SDF biotopi'!$A1658,1),""))</f>
        <v>0</v>
      </c>
      <c r="J1658" t="str">
        <f>IF(I1658=1,COUNTIF($I$2:I1658,1),"")</f>
        <v/>
      </c>
      <c r="K1658" t="str">
        <f>IFERROR(INDEX($B$2:$B$2873,MATCH(ROWS($J$2:J1658),$J$2:$J$2873,0)),"")</f>
        <v/>
      </c>
    </row>
    <row r="1659" spans="1:11">
      <c r="A1659" s="60" t="s">
        <v>468</v>
      </c>
      <c r="B1659" s="60" t="s">
        <v>826</v>
      </c>
      <c r="C1659" s="59">
        <v>3.12</v>
      </c>
      <c r="D1659" s="60" t="s">
        <v>39</v>
      </c>
      <c r="E1659" s="60" t="s">
        <v>40</v>
      </c>
      <c r="F1659" s="60" t="s">
        <v>40</v>
      </c>
      <c r="G1659" s="60" t="s">
        <v>41</v>
      </c>
      <c r="H1659" s="60" t="s">
        <v>40</v>
      </c>
      <c r="I1659">
        <f>--ISNUMBER(IFERROR(SEARCH(Anketa!$E$3,'SDF biotopi'!$A1659,1),""))</f>
        <v>0</v>
      </c>
      <c r="J1659" t="str">
        <f>IF(I1659=1,COUNTIF($I$2:I1659,1),"")</f>
        <v/>
      </c>
      <c r="K1659" t="str">
        <f>IFERROR(INDEX($B$2:$B$2873,MATCH(ROWS($J$2:J1659),$J$2:$J$2873,0)),"")</f>
        <v/>
      </c>
    </row>
    <row r="1660" spans="1:11">
      <c r="A1660" s="60" t="s">
        <v>468</v>
      </c>
      <c r="B1660" s="60" t="s">
        <v>804</v>
      </c>
      <c r="C1660" s="59">
        <v>0</v>
      </c>
      <c r="D1660" s="60" t="s">
        <v>39</v>
      </c>
      <c r="E1660" s="60" t="s">
        <v>50</v>
      </c>
      <c r="F1660" s="60" t="s">
        <v>824</v>
      </c>
      <c r="G1660" s="60" t="s">
        <v>824</v>
      </c>
      <c r="H1660" s="60" t="s">
        <v>824</v>
      </c>
      <c r="I1660">
        <f>--ISNUMBER(IFERROR(SEARCH(Anketa!$E$3,'SDF biotopi'!$A1660,1),""))</f>
        <v>0</v>
      </c>
      <c r="J1660" t="str">
        <f>IF(I1660=1,COUNTIF($I$2:I1660,1),"")</f>
        <v/>
      </c>
      <c r="K1660" t="str">
        <f>IFERROR(INDEX($B$2:$B$2873,MATCH(ROWS($J$2:J1660),$J$2:$J$2873,0)),"")</f>
        <v/>
      </c>
    </row>
    <row r="1661" spans="1:11">
      <c r="A1661" s="60" t="s">
        <v>468</v>
      </c>
      <c r="B1661" s="60" t="s">
        <v>828</v>
      </c>
      <c r="C1661" s="59">
        <v>0</v>
      </c>
      <c r="D1661" s="60" t="s">
        <v>67</v>
      </c>
      <c r="E1661" s="60" t="s">
        <v>50</v>
      </c>
      <c r="F1661" s="60" t="s">
        <v>824</v>
      </c>
      <c r="G1661" s="60" t="s">
        <v>824</v>
      </c>
      <c r="H1661" s="60" t="s">
        <v>824</v>
      </c>
      <c r="I1661">
        <f>--ISNUMBER(IFERROR(SEARCH(Anketa!$E$3,'SDF biotopi'!$A1661,1),""))</f>
        <v>0</v>
      </c>
      <c r="J1661" t="str">
        <f>IF(I1661=1,COUNTIF($I$2:I1661,1),"")</f>
        <v/>
      </c>
      <c r="K1661" t="str">
        <f>IFERROR(INDEX($B$2:$B$2873,MATCH(ROWS($J$2:J1661),$J$2:$J$2873,0)),"")</f>
        <v/>
      </c>
    </row>
    <row r="1662" spans="1:11">
      <c r="A1662" s="60" t="s">
        <v>468</v>
      </c>
      <c r="B1662" s="60" t="s">
        <v>807</v>
      </c>
      <c r="C1662" s="59">
        <v>0.7</v>
      </c>
      <c r="D1662" s="60" t="s">
        <v>39</v>
      </c>
      <c r="E1662" s="60" t="s">
        <v>818</v>
      </c>
      <c r="F1662" s="60" t="s">
        <v>40</v>
      </c>
      <c r="G1662" s="60" t="s">
        <v>818</v>
      </c>
      <c r="H1662" s="60" t="s">
        <v>818</v>
      </c>
      <c r="I1662">
        <f>--ISNUMBER(IFERROR(SEARCH(Anketa!$E$3,'SDF biotopi'!$A1662,1),""))</f>
        <v>0</v>
      </c>
      <c r="J1662" t="str">
        <f>IF(I1662=1,COUNTIF($I$2:I1662,1),"")</f>
        <v/>
      </c>
      <c r="K1662" t="str">
        <f>IFERROR(INDEX($B$2:$B$2873,MATCH(ROWS($J$2:J1662),$J$2:$J$2873,0)),"")</f>
        <v/>
      </c>
    </row>
    <row r="1663" spans="1:11">
      <c r="A1663" s="60" t="s">
        <v>468</v>
      </c>
      <c r="B1663" s="60" t="s">
        <v>816</v>
      </c>
      <c r="C1663" s="59">
        <v>34.630000000000003</v>
      </c>
      <c r="D1663" s="60" t="s">
        <v>39</v>
      </c>
      <c r="E1663" s="60" t="s">
        <v>818</v>
      </c>
      <c r="F1663" s="60" t="s">
        <v>40</v>
      </c>
      <c r="G1663" s="60" t="s">
        <v>818</v>
      </c>
      <c r="H1663" s="60" t="s">
        <v>818</v>
      </c>
      <c r="I1663">
        <f>--ISNUMBER(IFERROR(SEARCH(Anketa!$E$3,'SDF biotopi'!$A1663,1),""))</f>
        <v>0</v>
      </c>
      <c r="J1663" t="str">
        <f>IF(I1663=1,COUNTIF($I$2:I1663,1),"")</f>
        <v/>
      </c>
      <c r="K1663" t="str">
        <f>IFERROR(INDEX($B$2:$B$2873,MATCH(ROWS($J$2:J1663),$J$2:$J$2873,0)),"")</f>
        <v/>
      </c>
    </row>
    <row r="1664" spans="1:11">
      <c r="A1664" s="60" t="s">
        <v>468</v>
      </c>
      <c r="B1664" s="60" t="s">
        <v>808</v>
      </c>
      <c r="C1664" s="59">
        <v>33.42</v>
      </c>
      <c r="D1664" s="60" t="s">
        <v>39</v>
      </c>
      <c r="E1664" s="60" t="s">
        <v>41</v>
      </c>
      <c r="F1664" s="60" t="s">
        <v>40</v>
      </c>
      <c r="G1664" s="60" t="s">
        <v>41</v>
      </c>
      <c r="H1664" s="60" t="s">
        <v>40</v>
      </c>
      <c r="I1664">
        <f>--ISNUMBER(IFERROR(SEARCH(Anketa!$E$3,'SDF biotopi'!$A1664,1),""))</f>
        <v>0</v>
      </c>
      <c r="J1664" t="str">
        <f>IF(I1664=1,COUNTIF($I$2:I1664,1),"")</f>
        <v/>
      </c>
      <c r="K1664" t="str">
        <f>IFERROR(INDEX($B$2:$B$2873,MATCH(ROWS($J$2:J1664),$J$2:$J$2873,0)),"")</f>
        <v/>
      </c>
    </row>
    <row r="1665" spans="1:11">
      <c r="A1665" s="60" t="s">
        <v>468</v>
      </c>
      <c r="B1665" s="60" t="s">
        <v>814</v>
      </c>
      <c r="C1665" s="59">
        <v>105.7</v>
      </c>
      <c r="D1665" s="60" t="s">
        <v>39</v>
      </c>
      <c r="E1665" s="60" t="s">
        <v>40</v>
      </c>
      <c r="F1665" s="60" t="s">
        <v>40</v>
      </c>
      <c r="G1665" s="60" t="s">
        <v>41</v>
      </c>
      <c r="H1665" s="60" t="s">
        <v>40</v>
      </c>
      <c r="I1665">
        <f>--ISNUMBER(IFERROR(SEARCH(Anketa!$E$3,'SDF biotopi'!$A1665,1),""))</f>
        <v>0</v>
      </c>
      <c r="J1665" t="str">
        <f>IF(I1665=1,COUNTIF($I$2:I1665,1),"")</f>
        <v/>
      </c>
      <c r="K1665" t="str">
        <f>IFERROR(INDEX($B$2:$B$2873,MATCH(ROWS($J$2:J1665),$J$2:$J$2873,0)),"")</f>
        <v/>
      </c>
    </row>
    <row r="1666" spans="1:11">
      <c r="A1666" s="60" t="s">
        <v>468</v>
      </c>
      <c r="B1666" s="60" t="s">
        <v>805</v>
      </c>
      <c r="C1666" s="59">
        <v>8.68</v>
      </c>
      <c r="D1666" s="60" t="s">
        <v>39</v>
      </c>
      <c r="E1666" s="60" t="s">
        <v>40</v>
      </c>
      <c r="F1666" s="60" t="s">
        <v>818</v>
      </c>
      <c r="G1666" s="60" t="s">
        <v>818</v>
      </c>
      <c r="H1666" s="60" t="s">
        <v>818</v>
      </c>
      <c r="I1666">
        <f>--ISNUMBER(IFERROR(SEARCH(Anketa!$E$3,'SDF biotopi'!$A1666,1),""))</f>
        <v>0</v>
      </c>
      <c r="J1666" t="str">
        <f>IF(I1666=1,COUNTIF($I$2:I1666,1),"")</f>
        <v/>
      </c>
      <c r="K1666" t="str">
        <f>IFERROR(INDEX($B$2:$B$2873,MATCH(ROWS($J$2:J1666),$J$2:$J$2873,0)),"")</f>
        <v/>
      </c>
    </row>
    <row r="1667" spans="1:11">
      <c r="A1667" s="60" t="s">
        <v>468</v>
      </c>
      <c r="B1667" s="60" t="s">
        <v>802</v>
      </c>
      <c r="C1667" s="59">
        <v>10.199999999999999</v>
      </c>
      <c r="D1667" s="60" t="s">
        <v>39</v>
      </c>
      <c r="E1667" s="60" t="s">
        <v>818</v>
      </c>
      <c r="F1667" s="60" t="s">
        <v>40</v>
      </c>
      <c r="G1667" s="60" t="s">
        <v>818</v>
      </c>
      <c r="H1667" s="60" t="s">
        <v>818</v>
      </c>
      <c r="I1667">
        <f>--ISNUMBER(IFERROR(SEARCH(Anketa!$E$3,'SDF biotopi'!$A1667,1),""))</f>
        <v>0</v>
      </c>
      <c r="J1667" t="str">
        <f>IF(I1667=1,COUNTIF($I$2:I1667,1),"")</f>
        <v/>
      </c>
      <c r="K1667" t="str">
        <f>IFERROR(INDEX($B$2:$B$2873,MATCH(ROWS($J$2:J1667),$J$2:$J$2873,0)),"")</f>
        <v/>
      </c>
    </row>
    <row r="1668" spans="1:11">
      <c r="A1668" s="60" t="s">
        <v>470</v>
      </c>
      <c r="B1668" s="60" t="s">
        <v>807</v>
      </c>
      <c r="C1668" s="59">
        <v>117.46</v>
      </c>
      <c r="D1668" s="60" t="s">
        <v>39</v>
      </c>
      <c r="E1668" s="60" t="s">
        <v>41</v>
      </c>
      <c r="F1668" s="60" t="s">
        <v>40</v>
      </c>
      <c r="G1668" s="60" t="s">
        <v>41</v>
      </c>
      <c r="H1668" s="60" t="s">
        <v>40</v>
      </c>
      <c r="I1668">
        <f>--ISNUMBER(IFERROR(SEARCH(Anketa!$E$3,'SDF biotopi'!$A1668,1),""))</f>
        <v>0</v>
      </c>
      <c r="J1668" t="str">
        <f>IF(I1668=1,COUNTIF($I$2:I1668,1),"")</f>
        <v/>
      </c>
      <c r="K1668" t="str">
        <f>IFERROR(INDEX($B$2:$B$2873,MATCH(ROWS($J$2:J1668),$J$2:$J$2873,0)),"")</f>
        <v/>
      </c>
    </row>
    <row r="1669" spans="1:11">
      <c r="A1669" s="60" t="s">
        <v>470</v>
      </c>
      <c r="B1669" s="60" t="s">
        <v>833</v>
      </c>
      <c r="C1669" s="59">
        <v>0.85</v>
      </c>
      <c r="D1669" s="60" t="s">
        <v>39</v>
      </c>
      <c r="E1669" s="60" t="s">
        <v>41</v>
      </c>
      <c r="F1669" s="60" t="s">
        <v>40</v>
      </c>
      <c r="G1669" s="60" t="s">
        <v>210</v>
      </c>
      <c r="H1669" s="60" t="s">
        <v>41</v>
      </c>
      <c r="I1669">
        <f>--ISNUMBER(IFERROR(SEARCH(Anketa!$E$3,'SDF biotopi'!$A1669,1),""))</f>
        <v>0</v>
      </c>
      <c r="J1669" t="str">
        <f>IF(I1669=1,COUNTIF($I$2:I1669,1),"")</f>
        <v/>
      </c>
      <c r="K1669" t="str">
        <f>IFERROR(INDEX($B$2:$B$2873,MATCH(ROWS($J$2:J1669),$J$2:$J$2873,0)),"")</f>
        <v/>
      </c>
    </row>
    <row r="1670" spans="1:11">
      <c r="A1670" s="60" t="s">
        <v>470</v>
      </c>
      <c r="B1670" s="60" t="s">
        <v>823</v>
      </c>
      <c r="C1670" s="59">
        <v>0</v>
      </c>
      <c r="D1670" s="60" t="s">
        <v>67</v>
      </c>
      <c r="E1670" s="60" t="s">
        <v>50</v>
      </c>
      <c r="F1670" s="60" t="s">
        <v>824</v>
      </c>
      <c r="G1670" s="60" t="s">
        <v>824</v>
      </c>
      <c r="H1670" s="60" t="s">
        <v>824</v>
      </c>
      <c r="I1670">
        <f>--ISNUMBER(IFERROR(SEARCH(Anketa!$E$3,'SDF biotopi'!$A1670,1),""))</f>
        <v>0</v>
      </c>
      <c r="J1670" t="str">
        <f>IF(I1670=1,COUNTIF($I$2:I1670,1),"")</f>
        <v/>
      </c>
      <c r="K1670" t="str">
        <f>IFERROR(INDEX($B$2:$B$2873,MATCH(ROWS($J$2:J1670),$J$2:$J$2873,0)),"")</f>
        <v/>
      </c>
    </row>
    <row r="1671" spans="1:11">
      <c r="A1671" s="60" t="s">
        <v>470</v>
      </c>
      <c r="B1671" s="60" t="s">
        <v>822</v>
      </c>
      <c r="C1671" s="59">
        <v>0.5</v>
      </c>
      <c r="D1671" s="60" t="s">
        <v>39</v>
      </c>
      <c r="E1671" s="60" t="s">
        <v>818</v>
      </c>
      <c r="F1671" s="60" t="s">
        <v>40</v>
      </c>
      <c r="G1671" s="60" t="s">
        <v>818</v>
      </c>
      <c r="H1671" s="60" t="s">
        <v>818</v>
      </c>
      <c r="I1671">
        <f>--ISNUMBER(IFERROR(SEARCH(Anketa!$E$3,'SDF biotopi'!$A1671,1),""))</f>
        <v>0</v>
      </c>
      <c r="J1671" t="str">
        <f>IF(I1671=1,COUNTIF($I$2:I1671,1),"")</f>
        <v/>
      </c>
      <c r="K1671" t="str">
        <f>IFERROR(INDEX($B$2:$B$2873,MATCH(ROWS($J$2:J1671),$J$2:$J$2873,0)),"")</f>
        <v/>
      </c>
    </row>
    <row r="1672" spans="1:11">
      <c r="A1672" s="60" t="s">
        <v>470</v>
      </c>
      <c r="B1672" s="60" t="s">
        <v>825</v>
      </c>
      <c r="C1672" s="59">
        <v>31.63</v>
      </c>
      <c r="D1672" s="60" t="s">
        <v>39</v>
      </c>
      <c r="E1672" s="60" t="s">
        <v>818</v>
      </c>
      <c r="F1672" s="60" t="s">
        <v>40</v>
      </c>
      <c r="G1672" s="60" t="s">
        <v>818</v>
      </c>
      <c r="H1672" s="60" t="s">
        <v>818</v>
      </c>
      <c r="I1672">
        <f>--ISNUMBER(IFERROR(SEARCH(Anketa!$E$3,'SDF biotopi'!$A1672,1),""))</f>
        <v>0</v>
      </c>
      <c r="J1672" t="str">
        <f>IF(I1672=1,COUNTIF($I$2:I1672,1),"")</f>
        <v/>
      </c>
      <c r="K1672" t="str">
        <f>IFERROR(INDEX($B$2:$B$2873,MATCH(ROWS($J$2:J1672),$J$2:$J$2873,0)),"")</f>
        <v/>
      </c>
    </row>
    <row r="1673" spans="1:11">
      <c r="A1673" s="60" t="s">
        <v>470</v>
      </c>
      <c r="B1673" s="60" t="s">
        <v>805</v>
      </c>
      <c r="C1673" s="59">
        <v>4.46</v>
      </c>
      <c r="D1673" s="60" t="s">
        <v>39</v>
      </c>
      <c r="E1673" s="60" t="s">
        <v>818</v>
      </c>
      <c r="F1673" s="60" t="s">
        <v>40</v>
      </c>
      <c r="G1673" s="60" t="s">
        <v>818</v>
      </c>
      <c r="H1673" s="60" t="s">
        <v>818</v>
      </c>
      <c r="I1673">
        <f>--ISNUMBER(IFERROR(SEARCH(Anketa!$E$3,'SDF biotopi'!$A1673,1),""))</f>
        <v>0</v>
      </c>
      <c r="J1673" t="str">
        <f>IF(I1673=1,COUNTIF($I$2:I1673,1),"")</f>
        <v/>
      </c>
      <c r="K1673" t="str">
        <f>IFERROR(INDEX($B$2:$B$2873,MATCH(ROWS($J$2:J1673),$J$2:$J$2873,0)),"")</f>
        <v/>
      </c>
    </row>
    <row r="1674" spans="1:11">
      <c r="A1674" s="60" t="s">
        <v>470</v>
      </c>
      <c r="B1674" s="60" t="s">
        <v>808</v>
      </c>
      <c r="C1674" s="59">
        <v>31.21</v>
      </c>
      <c r="D1674" s="60" t="s">
        <v>39</v>
      </c>
      <c r="E1674" s="60" t="s">
        <v>40</v>
      </c>
      <c r="F1674" s="60" t="s">
        <v>40</v>
      </c>
      <c r="G1674" s="60" t="s">
        <v>40</v>
      </c>
      <c r="H1674" s="60" t="s">
        <v>40</v>
      </c>
      <c r="I1674">
        <f>--ISNUMBER(IFERROR(SEARCH(Anketa!$E$3,'SDF biotopi'!$A1674,1),""))</f>
        <v>0</v>
      </c>
      <c r="J1674" t="str">
        <f>IF(I1674=1,COUNTIF($I$2:I1674,1),"")</f>
        <v/>
      </c>
      <c r="K1674" t="str">
        <f>IFERROR(INDEX($B$2:$B$2873,MATCH(ROWS($J$2:J1674),$J$2:$J$2873,0)),"")</f>
        <v/>
      </c>
    </row>
    <row r="1675" spans="1:11">
      <c r="A1675" s="60" t="s">
        <v>470</v>
      </c>
      <c r="B1675" s="60" t="s">
        <v>810</v>
      </c>
      <c r="C1675" s="59">
        <v>4.28</v>
      </c>
      <c r="D1675" s="60" t="s">
        <v>39</v>
      </c>
      <c r="E1675" s="60" t="s">
        <v>41</v>
      </c>
      <c r="F1675" s="60" t="s">
        <v>40</v>
      </c>
      <c r="G1675" s="60" t="s">
        <v>41</v>
      </c>
      <c r="H1675" s="60" t="s">
        <v>40</v>
      </c>
      <c r="I1675">
        <f>--ISNUMBER(IFERROR(SEARCH(Anketa!$E$3,'SDF biotopi'!$A1675,1),""))</f>
        <v>0</v>
      </c>
      <c r="J1675" t="str">
        <f>IF(I1675=1,COUNTIF($I$2:I1675,1),"")</f>
        <v/>
      </c>
      <c r="K1675" t="str">
        <f>IFERROR(INDEX($B$2:$B$2873,MATCH(ROWS($J$2:J1675),$J$2:$J$2873,0)),"")</f>
        <v/>
      </c>
    </row>
    <row r="1676" spans="1:11">
      <c r="A1676" s="60" t="s">
        <v>470</v>
      </c>
      <c r="B1676" s="60" t="s">
        <v>830</v>
      </c>
      <c r="C1676" s="59">
        <v>30.99</v>
      </c>
      <c r="D1676" s="60" t="s">
        <v>39</v>
      </c>
      <c r="E1676" s="60" t="s">
        <v>41</v>
      </c>
      <c r="F1676" s="60" t="s">
        <v>41</v>
      </c>
      <c r="G1676" s="60" t="s">
        <v>41</v>
      </c>
      <c r="H1676" s="60" t="s">
        <v>41</v>
      </c>
      <c r="I1676">
        <f>--ISNUMBER(IFERROR(SEARCH(Anketa!$E$3,'SDF biotopi'!$A1676,1),""))</f>
        <v>0</v>
      </c>
      <c r="J1676" t="str">
        <f>IF(I1676=1,COUNTIF($I$2:I1676,1),"")</f>
        <v/>
      </c>
      <c r="K1676" t="str">
        <f>IFERROR(INDEX($B$2:$B$2873,MATCH(ROWS($J$2:J1676),$J$2:$J$2873,0)),"")</f>
        <v/>
      </c>
    </row>
    <row r="1677" spans="1:11">
      <c r="A1677" s="60" t="s">
        <v>470</v>
      </c>
      <c r="B1677" s="60" t="s">
        <v>827</v>
      </c>
      <c r="C1677" s="59">
        <v>63.11</v>
      </c>
      <c r="D1677" s="60" t="s">
        <v>39</v>
      </c>
      <c r="E1677" s="60" t="s">
        <v>40</v>
      </c>
      <c r="F1677" s="60" t="s">
        <v>41</v>
      </c>
      <c r="G1677" s="60" t="s">
        <v>41</v>
      </c>
      <c r="H1677" s="60" t="s">
        <v>40</v>
      </c>
      <c r="I1677">
        <f>--ISNUMBER(IFERROR(SEARCH(Anketa!$E$3,'SDF biotopi'!$A1677,1),""))</f>
        <v>0</v>
      </c>
      <c r="J1677" t="str">
        <f>IF(I1677=1,COUNTIF($I$2:I1677,1),"")</f>
        <v/>
      </c>
      <c r="K1677" t="str">
        <f>IFERROR(INDEX($B$2:$B$2873,MATCH(ROWS($J$2:J1677),$J$2:$J$2873,0)),"")</f>
        <v/>
      </c>
    </row>
    <row r="1678" spans="1:11">
      <c r="A1678" s="60" t="s">
        <v>470</v>
      </c>
      <c r="B1678" s="60" t="s">
        <v>866</v>
      </c>
      <c r="C1678" s="59">
        <v>0.46</v>
      </c>
      <c r="D1678" s="60" t="s">
        <v>39</v>
      </c>
      <c r="E1678" s="60" t="s">
        <v>818</v>
      </c>
      <c r="F1678" s="60" t="s">
        <v>818</v>
      </c>
      <c r="G1678" s="60" t="s">
        <v>818</v>
      </c>
      <c r="H1678" s="60" t="s">
        <v>818</v>
      </c>
      <c r="I1678">
        <f>--ISNUMBER(IFERROR(SEARCH(Anketa!$E$3,'SDF biotopi'!$A1678,1),""))</f>
        <v>0</v>
      </c>
      <c r="J1678" t="str">
        <f>IF(I1678=1,COUNTIF($I$2:I1678,1),"")</f>
        <v/>
      </c>
      <c r="K1678" t="str">
        <f>IFERROR(INDEX($B$2:$B$2873,MATCH(ROWS($J$2:J1678),$J$2:$J$2873,0)),"")</f>
        <v/>
      </c>
    </row>
    <row r="1679" spans="1:11">
      <c r="A1679" s="60" t="s">
        <v>470</v>
      </c>
      <c r="B1679" s="60" t="s">
        <v>814</v>
      </c>
      <c r="C1679" s="59">
        <v>12.89</v>
      </c>
      <c r="D1679" s="60" t="s">
        <v>39</v>
      </c>
      <c r="E1679" s="60" t="s">
        <v>818</v>
      </c>
      <c r="F1679" s="60" t="s">
        <v>40</v>
      </c>
      <c r="G1679" s="60" t="s">
        <v>818</v>
      </c>
      <c r="H1679" s="60" t="s">
        <v>818</v>
      </c>
      <c r="I1679">
        <f>--ISNUMBER(IFERROR(SEARCH(Anketa!$E$3,'SDF biotopi'!$A1679,1),""))</f>
        <v>0</v>
      </c>
      <c r="J1679" t="str">
        <f>IF(I1679=1,COUNTIF($I$2:I1679,1),"")</f>
        <v/>
      </c>
      <c r="K1679" t="str">
        <f>IFERROR(INDEX($B$2:$B$2873,MATCH(ROWS($J$2:J1679),$J$2:$J$2873,0)),"")</f>
        <v/>
      </c>
    </row>
    <row r="1680" spans="1:11">
      <c r="A1680" s="60" t="s">
        <v>470</v>
      </c>
      <c r="B1680" s="60" t="s">
        <v>817</v>
      </c>
      <c r="C1680" s="59">
        <v>3.19</v>
      </c>
      <c r="D1680" s="60" t="s">
        <v>39</v>
      </c>
      <c r="E1680" s="60" t="s">
        <v>40</v>
      </c>
      <c r="F1680" s="60" t="s">
        <v>40</v>
      </c>
      <c r="G1680" s="60" t="s">
        <v>41</v>
      </c>
      <c r="H1680" s="60" t="s">
        <v>40</v>
      </c>
      <c r="I1680">
        <f>--ISNUMBER(IFERROR(SEARCH(Anketa!$E$3,'SDF biotopi'!$A1680,1),""))</f>
        <v>0</v>
      </c>
      <c r="J1680" t="str">
        <f>IF(I1680=1,COUNTIF($I$2:I1680,1),"")</f>
        <v/>
      </c>
      <c r="K1680" t="str">
        <f>IFERROR(INDEX($B$2:$B$2873,MATCH(ROWS($J$2:J1680),$J$2:$J$2873,0)),"")</f>
        <v/>
      </c>
    </row>
    <row r="1681" spans="1:11">
      <c r="A1681" s="60" t="s">
        <v>470</v>
      </c>
      <c r="B1681" s="60" t="s">
        <v>836</v>
      </c>
      <c r="C1681" s="59">
        <v>23.81</v>
      </c>
      <c r="D1681" s="60" t="s">
        <v>39</v>
      </c>
      <c r="E1681" s="60" t="s">
        <v>818</v>
      </c>
      <c r="F1681" s="60" t="s">
        <v>40</v>
      </c>
      <c r="G1681" s="60" t="s">
        <v>818</v>
      </c>
      <c r="H1681" s="60" t="s">
        <v>818</v>
      </c>
      <c r="I1681">
        <f>--ISNUMBER(IFERROR(SEARCH(Anketa!$E$3,'SDF biotopi'!$A1681,1),""))</f>
        <v>0</v>
      </c>
      <c r="J1681" t="str">
        <f>IF(I1681=1,COUNTIF($I$2:I1681,1),"")</f>
        <v/>
      </c>
      <c r="K1681" t="str">
        <f>IFERROR(INDEX($B$2:$B$2873,MATCH(ROWS($J$2:J1681),$J$2:$J$2873,0)),"")</f>
        <v/>
      </c>
    </row>
    <row r="1682" spans="1:11">
      <c r="A1682" s="60" t="s">
        <v>470</v>
      </c>
      <c r="B1682" s="60" t="s">
        <v>846</v>
      </c>
      <c r="C1682" s="59">
        <v>0</v>
      </c>
      <c r="D1682" s="60" t="s">
        <v>39</v>
      </c>
      <c r="E1682" s="60" t="s">
        <v>50</v>
      </c>
      <c r="F1682" s="60" t="s">
        <v>824</v>
      </c>
      <c r="G1682" s="60" t="s">
        <v>824</v>
      </c>
      <c r="H1682" s="60" t="s">
        <v>824</v>
      </c>
      <c r="I1682">
        <f>--ISNUMBER(IFERROR(SEARCH(Anketa!$E$3,'SDF biotopi'!$A1682,1),""))</f>
        <v>0</v>
      </c>
      <c r="J1682" t="str">
        <f>IF(I1682=1,COUNTIF($I$2:I1682,1),"")</f>
        <v/>
      </c>
      <c r="K1682" t="str">
        <f>IFERROR(INDEX($B$2:$B$2873,MATCH(ROWS($J$2:J1682),$J$2:$J$2873,0)),"")</f>
        <v/>
      </c>
    </row>
    <row r="1683" spans="1:11">
      <c r="A1683" s="60" t="s">
        <v>470</v>
      </c>
      <c r="B1683" s="60" t="s">
        <v>812</v>
      </c>
      <c r="C1683" s="59">
        <v>6.46</v>
      </c>
      <c r="D1683" s="60" t="s">
        <v>39</v>
      </c>
      <c r="E1683" s="60" t="s">
        <v>818</v>
      </c>
      <c r="F1683" s="60" t="s">
        <v>40</v>
      </c>
      <c r="G1683" s="60" t="s">
        <v>818</v>
      </c>
      <c r="H1683" s="60" t="s">
        <v>818</v>
      </c>
      <c r="I1683">
        <f>--ISNUMBER(IFERROR(SEARCH(Anketa!$E$3,'SDF biotopi'!$A1683,1),""))</f>
        <v>0</v>
      </c>
      <c r="J1683" t="str">
        <f>IF(I1683=1,COUNTIF($I$2:I1683,1),"")</f>
        <v/>
      </c>
      <c r="K1683" t="str">
        <f>IFERROR(INDEX($B$2:$B$2873,MATCH(ROWS($J$2:J1683),$J$2:$J$2873,0)),"")</f>
        <v/>
      </c>
    </row>
    <row r="1684" spans="1:11">
      <c r="A1684" s="60" t="s">
        <v>470</v>
      </c>
      <c r="B1684" s="60" t="s">
        <v>802</v>
      </c>
      <c r="C1684" s="59">
        <v>8.75</v>
      </c>
      <c r="D1684" s="60" t="s">
        <v>39</v>
      </c>
      <c r="E1684" s="60" t="s">
        <v>818</v>
      </c>
      <c r="F1684" s="60" t="s">
        <v>40</v>
      </c>
      <c r="G1684" s="60" t="s">
        <v>818</v>
      </c>
      <c r="H1684" s="60" t="s">
        <v>818</v>
      </c>
      <c r="I1684">
        <f>--ISNUMBER(IFERROR(SEARCH(Anketa!$E$3,'SDF biotopi'!$A1684,1),""))</f>
        <v>0</v>
      </c>
      <c r="J1684" t="str">
        <f>IF(I1684=1,COUNTIF($I$2:I1684,1),"")</f>
        <v/>
      </c>
      <c r="K1684" t="str">
        <f>IFERROR(INDEX($B$2:$B$2873,MATCH(ROWS($J$2:J1684),$J$2:$J$2873,0)),"")</f>
        <v/>
      </c>
    </row>
    <row r="1685" spans="1:11">
      <c r="A1685" s="60" t="s">
        <v>472</v>
      </c>
      <c r="B1685" s="60" t="s">
        <v>807</v>
      </c>
      <c r="C1685" s="59">
        <v>1.05</v>
      </c>
      <c r="D1685" s="60" t="s">
        <v>39</v>
      </c>
      <c r="E1685" s="60" t="s">
        <v>818</v>
      </c>
      <c r="F1685" s="60" t="s">
        <v>40</v>
      </c>
      <c r="G1685" s="60" t="s">
        <v>818</v>
      </c>
      <c r="H1685" s="60" t="s">
        <v>818</v>
      </c>
      <c r="I1685">
        <f>--ISNUMBER(IFERROR(SEARCH(Anketa!$E$3,'SDF biotopi'!$A1685,1),""))</f>
        <v>0</v>
      </c>
      <c r="J1685" t="str">
        <f>IF(I1685=1,COUNTIF($I$2:I1685,1),"")</f>
        <v/>
      </c>
      <c r="K1685" t="str">
        <f>IFERROR(INDEX($B$2:$B$2873,MATCH(ROWS($J$2:J1685),$J$2:$J$2873,0)),"")</f>
        <v/>
      </c>
    </row>
    <row r="1686" spans="1:11">
      <c r="A1686" s="60" t="s">
        <v>472</v>
      </c>
      <c r="B1686" s="60" t="s">
        <v>810</v>
      </c>
      <c r="C1686" s="59">
        <v>0.36</v>
      </c>
      <c r="D1686" s="60" t="s">
        <v>39</v>
      </c>
      <c r="E1686" s="60" t="s">
        <v>40</v>
      </c>
      <c r="F1686" s="60" t="s">
        <v>40</v>
      </c>
      <c r="G1686" s="60" t="s">
        <v>41</v>
      </c>
      <c r="H1686" s="60" t="s">
        <v>41</v>
      </c>
      <c r="I1686">
        <f>--ISNUMBER(IFERROR(SEARCH(Anketa!$E$3,'SDF biotopi'!$A1686,1),""))</f>
        <v>0</v>
      </c>
      <c r="J1686" t="str">
        <f>IF(I1686=1,COUNTIF($I$2:I1686,1),"")</f>
        <v/>
      </c>
      <c r="K1686" t="str">
        <f>IFERROR(INDEX($B$2:$B$2873,MATCH(ROWS($J$2:J1686),$J$2:$J$2873,0)),"")</f>
        <v/>
      </c>
    </row>
    <row r="1687" spans="1:11">
      <c r="A1687" s="60" t="s">
        <v>472</v>
      </c>
      <c r="B1687" s="60" t="s">
        <v>808</v>
      </c>
      <c r="C1687" s="59">
        <v>2.79</v>
      </c>
      <c r="D1687" s="60" t="s">
        <v>39</v>
      </c>
      <c r="E1687" s="60" t="s">
        <v>40</v>
      </c>
      <c r="F1687" s="60" t="s">
        <v>40</v>
      </c>
      <c r="G1687" s="60" t="s">
        <v>41</v>
      </c>
      <c r="H1687" s="60" t="s">
        <v>40</v>
      </c>
      <c r="I1687">
        <f>--ISNUMBER(IFERROR(SEARCH(Anketa!$E$3,'SDF biotopi'!$A1687,1),""))</f>
        <v>0</v>
      </c>
      <c r="J1687" t="str">
        <f>IF(I1687=1,COUNTIF($I$2:I1687,1),"")</f>
        <v/>
      </c>
      <c r="K1687" t="str">
        <f>IFERROR(INDEX($B$2:$B$2873,MATCH(ROWS($J$2:J1687),$J$2:$J$2873,0)),"")</f>
        <v/>
      </c>
    </row>
    <row r="1688" spans="1:11">
      <c r="A1688" s="60" t="s">
        <v>472</v>
      </c>
      <c r="B1688" s="60" t="s">
        <v>806</v>
      </c>
      <c r="C1688" s="59">
        <v>31.22</v>
      </c>
      <c r="D1688" s="60" t="s">
        <v>39</v>
      </c>
      <c r="E1688" s="60" t="s">
        <v>210</v>
      </c>
      <c r="F1688" s="60" t="s">
        <v>40</v>
      </c>
      <c r="G1688" s="60" t="s">
        <v>41</v>
      </c>
      <c r="H1688" s="60" t="s">
        <v>41</v>
      </c>
      <c r="I1688">
        <f>--ISNUMBER(IFERROR(SEARCH(Anketa!$E$3,'SDF biotopi'!$A1688,1),""))</f>
        <v>0</v>
      </c>
      <c r="J1688" t="str">
        <f>IF(I1688=1,COUNTIF($I$2:I1688,1),"")</f>
        <v/>
      </c>
      <c r="K1688" t="str">
        <f>IFERROR(INDEX($B$2:$B$2873,MATCH(ROWS($J$2:J1688),$J$2:$J$2873,0)),"")</f>
        <v/>
      </c>
    </row>
    <row r="1689" spans="1:11">
      <c r="A1689" s="60" t="s">
        <v>472</v>
      </c>
      <c r="B1689" s="60" t="s">
        <v>816</v>
      </c>
      <c r="C1689" s="59">
        <v>2.5</v>
      </c>
      <c r="D1689" s="60" t="s">
        <v>39</v>
      </c>
      <c r="E1689" s="60" t="s">
        <v>818</v>
      </c>
      <c r="F1689" s="60" t="s">
        <v>40</v>
      </c>
      <c r="G1689" s="60" t="s">
        <v>818</v>
      </c>
      <c r="H1689" s="60" t="s">
        <v>818</v>
      </c>
      <c r="I1689">
        <f>--ISNUMBER(IFERROR(SEARCH(Anketa!$E$3,'SDF biotopi'!$A1689,1),""))</f>
        <v>0</v>
      </c>
      <c r="J1689" t="str">
        <f>IF(I1689=1,COUNTIF($I$2:I1689,1),"")</f>
        <v/>
      </c>
      <c r="K1689" t="str">
        <f>IFERROR(INDEX($B$2:$B$2873,MATCH(ROWS($J$2:J1689),$J$2:$J$2873,0)),"")</f>
        <v/>
      </c>
    </row>
    <row r="1690" spans="1:11">
      <c r="A1690" s="60" t="s">
        <v>472</v>
      </c>
      <c r="B1690" s="60" t="s">
        <v>802</v>
      </c>
      <c r="C1690" s="59">
        <v>17.79</v>
      </c>
      <c r="D1690" s="60" t="s">
        <v>39</v>
      </c>
      <c r="E1690" s="60" t="s">
        <v>818</v>
      </c>
      <c r="F1690" s="60" t="s">
        <v>40</v>
      </c>
      <c r="G1690" s="60" t="s">
        <v>818</v>
      </c>
      <c r="H1690" s="60" t="s">
        <v>818</v>
      </c>
      <c r="I1690">
        <f>--ISNUMBER(IFERROR(SEARCH(Anketa!$E$3,'SDF biotopi'!$A1690,1),""))</f>
        <v>0</v>
      </c>
      <c r="J1690" t="str">
        <f>IF(I1690=1,COUNTIF($I$2:I1690,1),"")</f>
        <v/>
      </c>
      <c r="K1690" t="str">
        <f>IFERROR(INDEX($B$2:$B$2873,MATCH(ROWS($J$2:J1690),$J$2:$J$2873,0)),"")</f>
        <v/>
      </c>
    </row>
    <row r="1691" spans="1:11">
      <c r="A1691" s="60" t="s">
        <v>474</v>
      </c>
      <c r="B1691" s="60" t="s">
        <v>831</v>
      </c>
      <c r="C1691" s="59">
        <v>0</v>
      </c>
      <c r="D1691" s="60" t="s">
        <v>39</v>
      </c>
      <c r="E1691" s="60" t="s">
        <v>50</v>
      </c>
      <c r="F1691" s="60" t="s">
        <v>824</v>
      </c>
      <c r="G1691" s="60" t="s">
        <v>824</v>
      </c>
      <c r="H1691" s="60" t="s">
        <v>824</v>
      </c>
      <c r="I1691">
        <f>--ISNUMBER(IFERROR(SEARCH(Anketa!$E$3,'SDF biotopi'!$A1691,1),""))</f>
        <v>0</v>
      </c>
      <c r="J1691" t="str">
        <f>IF(I1691=1,COUNTIF($I$2:I1691,1),"")</f>
        <v/>
      </c>
      <c r="K1691" t="str">
        <f>IFERROR(INDEX($B$2:$B$2873,MATCH(ROWS($J$2:J1691),$J$2:$J$2873,0)),"")</f>
        <v/>
      </c>
    </row>
    <row r="1692" spans="1:11">
      <c r="A1692" s="60" t="s">
        <v>474</v>
      </c>
      <c r="B1692" s="60" t="s">
        <v>820</v>
      </c>
      <c r="C1692" s="59">
        <v>0.56999999999999995</v>
      </c>
      <c r="D1692" s="60" t="s">
        <v>39</v>
      </c>
      <c r="E1692" s="60" t="s">
        <v>41</v>
      </c>
      <c r="F1692" s="60" t="s">
        <v>40</v>
      </c>
      <c r="G1692" s="60" t="s">
        <v>41</v>
      </c>
      <c r="H1692" s="60" t="s">
        <v>41</v>
      </c>
      <c r="I1692">
        <f>--ISNUMBER(IFERROR(SEARCH(Anketa!$E$3,'SDF biotopi'!$A1692,1),""))</f>
        <v>0</v>
      </c>
      <c r="J1692" t="str">
        <f>IF(I1692=1,COUNTIF($I$2:I1692,1),"")</f>
        <v/>
      </c>
      <c r="K1692" t="str">
        <f>IFERROR(INDEX($B$2:$B$2873,MATCH(ROWS($J$2:J1692),$J$2:$J$2873,0)),"")</f>
        <v/>
      </c>
    </row>
    <row r="1693" spans="1:11">
      <c r="A1693" s="60" t="s">
        <v>474</v>
      </c>
      <c r="B1693" s="60" t="s">
        <v>808</v>
      </c>
      <c r="C1693" s="59">
        <v>1.19</v>
      </c>
      <c r="D1693" s="60" t="s">
        <v>39</v>
      </c>
      <c r="E1693" s="60" t="s">
        <v>40</v>
      </c>
      <c r="F1693" s="60" t="s">
        <v>40</v>
      </c>
      <c r="G1693" s="60" t="s">
        <v>210</v>
      </c>
      <c r="H1693" s="60" t="s">
        <v>40</v>
      </c>
      <c r="I1693">
        <f>--ISNUMBER(IFERROR(SEARCH(Anketa!$E$3,'SDF biotopi'!$A1693,1),""))</f>
        <v>0</v>
      </c>
      <c r="J1693" t="str">
        <f>IF(I1693=1,COUNTIF($I$2:I1693,1),"")</f>
        <v/>
      </c>
      <c r="K1693" t="str">
        <f>IFERROR(INDEX($B$2:$B$2873,MATCH(ROWS($J$2:J1693),$J$2:$J$2873,0)),"")</f>
        <v/>
      </c>
    </row>
    <row r="1694" spans="1:11">
      <c r="A1694" s="60" t="s">
        <v>474</v>
      </c>
      <c r="B1694" s="60" t="s">
        <v>813</v>
      </c>
      <c r="C1694" s="59">
        <v>0.04</v>
      </c>
      <c r="D1694" s="60" t="s">
        <v>39</v>
      </c>
      <c r="E1694" s="60" t="s">
        <v>41</v>
      </c>
      <c r="F1694" s="60" t="s">
        <v>40</v>
      </c>
      <c r="G1694" s="60" t="s">
        <v>210</v>
      </c>
      <c r="H1694" s="60" t="s">
        <v>41</v>
      </c>
      <c r="I1694">
        <f>--ISNUMBER(IFERROR(SEARCH(Anketa!$E$3,'SDF biotopi'!$A1694,1),""))</f>
        <v>0</v>
      </c>
      <c r="J1694" t="str">
        <f>IF(I1694=1,COUNTIF($I$2:I1694,1),"")</f>
        <v/>
      </c>
      <c r="K1694" t="str">
        <f>IFERROR(INDEX($B$2:$B$2873,MATCH(ROWS($J$2:J1694),$J$2:$J$2873,0)),"")</f>
        <v/>
      </c>
    </row>
    <row r="1695" spans="1:11">
      <c r="A1695" s="60" t="s">
        <v>474</v>
      </c>
      <c r="B1695" s="60" t="s">
        <v>815</v>
      </c>
      <c r="C1695" s="59">
        <v>14.14</v>
      </c>
      <c r="D1695" s="60" t="s">
        <v>39</v>
      </c>
      <c r="E1695" s="60" t="s">
        <v>40</v>
      </c>
      <c r="F1695" s="60" t="s">
        <v>40</v>
      </c>
      <c r="G1695" s="60" t="s">
        <v>40</v>
      </c>
      <c r="H1695" s="60" t="s">
        <v>40</v>
      </c>
      <c r="I1695">
        <f>--ISNUMBER(IFERROR(SEARCH(Anketa!$E$3,'SDF biotopi'!$A1695,1),""))</f>
        <v>0</v>
      </c>
      <c r="J1695" t="str">
        <f>IF(I1695=1,COUNTIF($I$2:I1695,1),"")</f>
        <v/>
      </c>
      <c r="K1695" t="str">
        <f>IFERROR(INDEX($B$2:$B$2873,MATCH(ROWS($J$2:J1695),$J$2:$J$2873,0)),"")</f>
        <v/>
      </c>
    </row>
    <row r="1696" spans="1:11">
      <c r="A1696" s="60" t="s">
        <v>474</v>
      </c>
      <c r="B1696" s="60" t="s">
        <v>827</v>
      </c>
      <c r="C1696" s="59">
        <v>34.24</v>
      </c>
      <c r="D1696" s="60" t="s">
        <v>39</v>
      </c>
      <c r="E1696" s="60" t="s">
        <v>41</v>
      </c>
      <c r="F1696" s="60" t="s">
        <v>40</v>
      </c>
      <c r="G1696" s="60" t="s">
        <v>41</v>
      </c>
      <c r="H1696" s="60" t="s">
        <v>40</v>
      </c>
      <c r="I1696">
        <f>--ISNUMBER(IFERROR(SEARCH(Anketa!$E$3,'SDF biotopi'!$A1696,1),""))</f>
        <v>0</v>
      </c>
      <c r="J1696" t="str">
        <f>IF(I1696=1,COUNTIF($I$2:I1696,1),"")</f>
        <v/>
      </c>
      <c r="K1696" t="str">
        <f>IFERROR(INDEX($B$2:$B$2873,MATCH(ROWS($J$2:J1696),$J$2:$J$2873,0)),"")</f>
        <v/>
      </c>
    </row>
    <row r="1697" spans="1:11">
      <c r="A1697" s="60" t="s">
        <v>474</v>
      </c>
      <c r="B1697" s="60" t="s">
        <v>817</v>
      </c>
      <c r="C1697" s="59">
        <v>2.2599999999999998</v>
      </c>
      <c r="D1697" s="60" t="s">
        <v>39</v>
      </c>
      <c r="E1697" s="60" t="s">
        <v>40</v>
      </c>
      <c r="F1697" s="60" t="s">
        <v>40</v>
      </c>
      <c r="G1697" s="60" t="s">
        <v>40</v>
      </c>
      <c r="H1697" s="60" t="s">
        <v>40</v>
      </c>
      <c r="I1697">
        <f>--ISNUMBER(IFERROR(SEARCH(Anketa!$E$3,'SDF biotopi'!$A1697,1),""))</f>
        <v>0</v>
      </c>
      <c r="J1697" t="str">
        <f>IF(I1697=1,COUNTIF($I$2:I1697,1),"")</f>
        <v/>
      </c>
      <c r="K1697" t="str">
        <f>IFERROR(INDEX($B$2:$B$2873,MATCH(ROWS($J$2:J1697),$J$2:$J$2873,0)),"")</f>
        <v/>
      </c>
    </row>
    <row r="1698" spans="1:11">
      <c r="A1698" s="60" t="s">
        <v>474</v>
      </c>
      <c r="B1698" s="60" t="s">
        <v>811</v>
      </c>
      <c r="C1698" s="59">
        <v>0.56000000000000005</v>
      </c>
      <c r="D1698" s="60" t="s">
        <v>39</v>
      </c>
      <c r="E1698" s="60" t="s">
        <v>40</v>
      </c>
      <c r="F1698" s="60" t="s">
        <v>40</v>
      </c>
      <c r="G1698" s="60" t="s">
        <v>210</v>
      </c>
      <c r="H1698" s="60" t="s">
        <v>40</v>
      </c>
      <c r="I1698">
        <f>--ISNUMBER(IFERROR(SEARCH(Anketa!$E$3,'SDF biotopi'!$A1698,1),""))</f>
        <v>0</v>
      </c>
      <c r="J1698" t="str">
        <f>IF(I1698=1,COUNTIF($I$2:I1698,1),"")</f>
        <v/>
      </c>
      <c r="K1698" t="str">
        <f>IFERROR(INDEX($B$2:$B$2873,MATCH(ROWS($J$2:J1698),$J$2:$J$2873,0)),"")</f>
        <v/>
      </c>
    </row>
    <row r="1699" spans="1:11">
      <c r="A1699" s="60" t="s">
        <v>474</v>
      </c>
      <c r="B1699" s="60" t="s">
        <v>829</v>
      </c>
      <c r="C1699" s="59">
        <v>0.67</v>
      </c>
      <c r="D1699" s="60" t="s">
        <v>39</v>
      </c>
      <c r="E1699" s="60" t="s">
        <v>40</v>
      </c>
      <c r="F1699" s="60" t="s">
        <v>40</v>
      </c>
      <c r="G1699" s="60" t="s">
        <v>40</v>
      </c>
      <c r="H1699" s="60" t="s">
        <v>40</v>
      </c>
      <c r="I1699">
        <f>--ISNUMBER(IFERROR(SEARCH(Anketa!$E$3,'SDF biotopi'!$A1699,1),""))</f>
        <v>0</v>
      </c>
      <c r="J1699" t="str">
        <f>IF(I1699=1,COUNTIF($I$2:I1699,1),"")</f>
        <v/>
      </c>
      <c r="K1699" t="str">
        <f>IFERROR(INDEX($B$2:$B$2873,MATCH(ROWS($J$2:J1699),$J$2:$J$2873,0)),"")</f>
        <v/>
      </c>
    </row>
    <row r="1700" spans="1:11">
      <c r="A1700" s="60" t="s">
        <v>474</v>
      </c>
      <c r="B1700" s="60" t="s">
        <v>830</v>
      </c>
      <c r="C1700" s="59">
        <v>1.89</v>
      </c>
      <c r="D1700" s="60" t="s">
        <v>39</v>
      </c>
      <c r="E1700" s="60" t="s">
        <v>40</v>
      </c>
      <c r="F1700" s="60" t="s">
        <v>40</v>
      </c>
      <c r="G1700" s="60" t="s">
        <v>210</v>
      </c>
      <c r="H1700" s="60" t="s">
        <v>41</v>
      </c>
      <c r="I1700">
        <f>--ISNUMBER(IFERROR(SEARCH(Anketa!$E$3,'SDF biotopi'!$A1700,1),""))</f>
        <v>0</v>
      </c>
      <c r="J1700" t="str">
        <f>IF(I1700=1,COUNTIF($I$2:I1700,1),"")</f>
        <v/>
      </c>
      <c r="K1700" t="str">
        <f>IFERROR(INDEX($B$2:$B$2873,MATCH(ROWS($J$2:J1700),$J$2:$J$2873,0)),"")</f>
        <v/>
      </c>
    </row>
    <row r="1701" spans="1:11">
      <c r="A1701" s="60" t="s">
        <v>474</v>
      </c>
      <c r="B1701" s="60" t="s">
        <v>834</v>
      </c>
      <c r="C1701" s="59">
        <v>0.22</v>
      </c>
      <c r="D1701" s="60" t="s">
        <v>39</v>
      </c>
      <c r="E1701" s="60" t="s">
        <v>41</v>
      </c>
      <c r="F1701" s="60" t="s">
        <v>40</v>
      </c>
      <c r="G1701" s="60" t="s">
        <v>210</v>
      </c>
      <c r="H1701" s="60" t="s">
        <v>41</v>
      </c>
      <c r="I1701">
        <f>--ISNUMBER(IFERROR(SEARCH(Anketa!$E$3,'SDF biotopi'!$A1701,1),""))</f>
        <v>0</v>
      </c>
      <c r="J1701" t="str">
        <f>IF(I1701=1,COUNTIF($I$2:I1701,1),"")</f>
        <v/>
      </c>
      <c r="K1701" t="str">
        <f>IFERROR(INDEX($B$2:$B$2873,MATCH(ROWS($J$2:J1701),$J$2:$J$2873,0)),"")</f>
        <v/>
      </c>
    </row>
    <row r="1702" spans="1:11">
      <c r="A1702" s="60" t="s">
        <v>476</v>
      </c>
      <c r="B1702" s="60" t="s">
        <v>815</v>
      </c>
      <c r="C1702" s="59">
        <v>16.600000000000001</v>
      </c>
      <c r="D1702" s="60" t="s">
        <v>39</v>
      </c>
      <c r="E1702" s="60" t="s">
        <v>210</v>
      </c>
      <c r="F1702" s="60" t="s">
        <v>40</v>
      </c>
      <c r="G1702" s="60" t="s">
        <v>41</v>
      </c>
      <c r="H1702" s="60" t="s">
        <v>41</v>
      </c>
      <c r="I1702">
        <f>--ISNUMBER(IFERROR(SEARCH(Anketa!$E$3,'SDF biotopi'!$A1702,1),""))</f>
        <v>0</v>
      </c>
      <c r="J1702" t="str">
        <f>IF(I1702=1,COUNTIF($I$2:I1702,1),"")</f>
        <v/>
      </c>
      <c r="K1702" t="str">
        <f>IFERROR(INDEX($B$2:$B$2873,MATCH(ROWS($J$2:J1702),$J$2:$J$2873,0)),"")</f>
        <v/>
      </c>
    </row>
    <row r="1703" spans="1:11">
      <c r="A1703" s="60" t="s">
        <v>476</v>
      </c>
      <c r="B1703" s="60" t="s">
        <v>820</v>
      </c>
      <c r="C1703" s="59">
        <v>10.3</v>
      </c>
      <c r="D1703" s="60" t="s">
        <v>39</v>
      </c>
      <c r="E1703" s="60" t="s">
        <v>41</v>
      </c>
      <c r="F1703" s="60" t="s">
        <v>40</v>
      </c>
      <c r="G1703" s="60" t="s">
        <v>41</v>
      </c>
      <c r="H1703" s="60" t="s">
        <v>40</v>
      </c>
      <c r="I1703">
        <f>--ISNUMBER(IFERROR(SEARCH(Anketa!$E$3,'SDF biotopi'!$A1703,1),""))</f>
        <v>0</v>
      </c>
      <c r="J1703" t="str">
        <f>IF(I1703=1,COUNTIF($I$2:I1703,1),"")</f>
        <v/>
      </c>
      <c r="K1703" t="str">
        <f>IFERROR(INDEX($B$2:$B$2873,MATCH(ROWS($J$2:J1703),$J$2:$J$2873,0)),"")</f>
        <v/>
      </c>
    </row>
    <row r="1704" spans="1:11">
      <c r="A1704" s="60" t="s">
        <v>476</v>
      </c>
      <c r="B1704" s="60" t="s">
        <v>831</v>
      </c>
      <c r="C1704" s="59">
        <v>8.56</v>
      </c>
      <c r="D1704" s="60" t="s">
        <v>39</v>
      </c>
      <c r="E1704" s="60" t="s">
        <v>41</v>
      </c>
      <c r="F1704" s="60" t="s">
        <v>41</v>
      </c>
      <c r="G1704" s="60" t="s">
        <v>41</v>
      </c>
      <c r="H1704" s="60" t="s">
        <v>41</v>
      </c>
      <c r="I1704">
        <f>--ISNUMBER(IFERROR(SEARCH(Anketa!$E$3,'SDF biotopi'!$A1704,1),""))</f>
        <v>0</v>
      </c>
      <c r="J1704" t="str">
        <f>IF(I1704=1,COUNTIF($I$2:I1704,1),"")</f>
        <v/>
      </c>
      <c r="K1704" t="str">
        <f>IFERROR(INDEX($B$2:$B$2873,MATCH(ROWS($J$2:J1704),$J$2:$J$2873,0)),"")</f>
        <v/>
      </c>
    </row>
    <row r="1705" spans="1:11">
      <c r="A1705" s="60" t="s">
        <v>476</v>
      </c>
      <c r="B1705" s="60" t="s">
        <v>846</v>
      </c>
      <c r="C1705" s="59">
        <v>0.2</v>
      </c>
      <c r="D1705" s="60" t="s">
        <v>39</v>
      </c>
      <c r="E1705" s="60" t="s">
        <v>818</v>
      </c>
      <c r="F1705" s="60" t="s">
        <v>40</v>
      </c>
      <c r="G1705" s="60" t="s">
        <v>818</v>
      </c>
      <c r="H1705" s="60" t="s">
        <v>818</v>
      </c>
      <c r="I1705">
        <f>--ISNUMBER(IFERROR(SEARCH(Anketa!$E$3,'SDF biotopi'!$A1705,1),""))</f>
        <v>0</v>
      </c>
      <c r="J1705" t="str">
        <f>IF(I1705=1,COUNTIF($I$2:I1705,1),"")</f>
        <v/>
      </c>
      <c r="K1705" t="str">
        <f>IFERROR(INDEX($B$2:$B$2873,MATCH(ROWS($J$2:J1705),$J$2:$J$2873,0)),"")</f>
        <v/>
      </c>
    </row>
    <row r="1706" spans="1:11">
      <c r="A1706" s="60" t="s">
        <v>476</v>
      </c>
      <c r="B1706" s="60" t="s">
        <v>802</v>
      </c>
      <c r="C1706" s="59">
        <v>556.98</v>
      </c>
      <c r="D1706" s="60" t="s">
        <v>39</v>
      </c>
      <c r="E1706" s="60" t="s">
        <v>210</v>
      </c>
      <c r="F1706" s="60" t="s">
        <v>41</v>
      </c>
      <c r="G1706" s="60" t="s">
        <v>210</v>
      </c>
      <c r="H1706" s="60" t="s">
        <v>210</v>
      </c>
      <c r="I1706">
        <f>--ISNUMBER(IFERROR(SEARCH(Anketa!$E$3,'SDF biotopi'!$A1706,1),""))</f>
        <v>0</v>
      </c>
      <c r="J1706" t="str">
        <f>IF(I1706=1,COUNTIF($I$2:I1706,1),"")</f>
        <v/>
      </c>
      <c r="K1706" t="str">
        <f>IFERROR(INDEX($B$2:$B$2873,MATCH(ROWS($J$2:J1706),$J$2:$J$2873,0)),"")</f>
        <v/>
      </c>
    </row>
    <row r="1707" spans="1:11">
      <c r="A1707" s="60" t="s">
        <v>476</v>
      </c>
      <c r="B1707" s="60" t="s">
        <v>830</v>
      </c>
      <c r="C1707" s="59">
        <v>0.1</v>
      </c>
      <c r="D1707" s="60" t="s">
        <v>39</v>
      </c>
      <c r="E1707" s="60" t="s">
        <v>41</v>
      </c>
      <c r="F1707" s="60" t="s">
        <v>40</v>
      </c>
      <c r="G1707" s="60" t="s">
        <v>40</v>
      </c>
      <c r="H1707" s="60" t="s">
        <v>40</v>
      </c>
      <c r="I1707">
        <f>--ISNUMBER(IFERROR(SEARCH(Anketa!$E$3,'SDF biotopi'!$A1707,1),""))</f>
        <v>0</v>
      </c>
      <c r="J1707" t="str">
        <f>IF(I1707=1,COUNTIF($I$2:I1707,1),"")</f>
        <v/>
      </c>
      <c r="K1707" t="str">
        <f>IFERROR(INDEX($B$2:$B$2873,MATCH(ROWS($J$2:J1707),$J$2:$J$2873,0)),"")</f>
        <v/>
      </c>
    </row>
    <row r="1708" spans="1:11">
      <c r="A1708" s="60" t="s">
        <v>476</v>
      </c>
      <c r="B1708" s="60" t="s">
        <v>810</v>
      </c>
      <c r="C1708" s="59">
        <v>0</v>
      </c>
      <c r="D1708" s="60" t="s">
        <v>39</v>
      </c>
      <c r="E1708" s="60" t="s">
        <v>818</v>
      </c>
      <c r="F1708" s="60" t="s">
        <v>818</v>
      </c>
      <c r="G1708" s="60" t="s">
        <v>818</v>
      </c>
      <c r="H1708" s="60" t="s">
        <v>818</v>
      </c>
      <c r="I1708">
        <f>--ISNUMBER(IFERROR(SEARCH(Anketa!$E$3,'SDF biotopi'!$A1708,1),""))</f>
        <v>0</v>
      </c>
      <c r="J1708" t="str">
        <f>IF(I1708=1,COUNTIF($I$2:I1708,1),"")</f>
        <v/>
      </c>
      <c r="K1708" t="str">
        <f>IFERROR(INDEX($B$2:$B$2873,MATCH(ROWS($J$2:J1708),$J$2:$J$2873,0)),"")</f>
        <v/>
      </c>
    </row>
    <row r="1709" spans="1:11">
      <c r="A1709" s="60" t="s">
        <v>476</v>
      </c>
      <c r="B1709" s="60" t="s">
        <v>850</v>
      </c>
      <c r="C1709" s="59">
        <v>1.28</v>
      </c>
      <c r="D1709" s="60" t="s">
        <v>39</v>
      </c>
      <c r="E1709" s="60" t="s">
        <v>41</v>
      </c>
      <c r="F1709" s="60" t="s">
        <v>40</v>
      </c>
      <c r="G1709" s="60" t="s">
        <v>41</v>
      </c>
      <c r="H1709" s="60" t="s">
        <v>40</v>
      </c>
      <c r="I1709">
        <f>--ISNUMBER(IFERROR(SEARCH(Anketa!$E$3,'SDF biotopi'!$A1709,1),""))</f>
        <v>0</v>
      </c>
      <c r="J1709" t="str">
        <f>IF(I1709=1,COUNTIF($I$2:I1709,1),"")</f>
        <v/>
      </c>
      <c r="K1709" t="str">
        <f>IFERROR(INDEX($B$2:$B$2873,MATCH(ROWS($J$2:J1709),$J$2:$J$2873,0)),"")</f>
        <v/>
      </c>
    </row>
    <row r="1710" spans="1:11">
      <c r="A1710" s="60" t="s">
        <v>476</v>
      </c>
      <c r="B1710" s="60" t="s">
        <v>833</v>
      </c>
      <c r="C1710" s="59">
        <v>1</v>
      </c>
      <c r="D1710" s="60" t="s">
        <v>39</v>
      </c>
      <c r="E1710" s="60" t="s">
        <v>41</v>
      </c>
      <c r="F1710" s="60" t="s">
        <v>40</v>
      </c>
      <c r="G1710" s="60" t="s">
        <v>40</v>
      </c>
      <c r="H1710" s="60" t="s">
        <v>40</v>
      </c>
      <c r="I1710">
        <f>--ISNUMBER(IFERROR(SEARCH(Anketa!$E$3,'SDF biotopi'!$A1710,1),""))</f>
        <v>0</v>
      </c>
      <c r="J1710" t="str">
        <f>IF(I1710=1,COUNTIF($I$2:I1710,1),"")</f>
        <v/>
      </c>
      <c r="K1710" t="str">
        <f>IFERROR(INDEX($B$2:$B$2873,MATCH(ROWS($J$2:J1710),$J$2:$J$2873,0)),"")</f>
        <v/>
      </c>
    </row>
    <row r="1711" spans="1:11">
      <c r="A1711" s="60" t="s">
        <v>476</v>
      </c>
      <c r="B1711" s="60" t="s">
        <v>864</v>
      </c>
      <c r="C1711" s="59">
        <v>0.25</v>
      </c>
      <c r="D1711" s="60" t="s">
        <v>39</v>
      </c>
      <c r="E1711" s="60" t="s">
        <v>40</v>
      </c>
      <c r="F1711" s="60" t="s">
        <v>40</v>
      </c>
      <c r="G1711" s="60" t="s">
        <v>40</v>
      </c>
      <c r="H1711" s="60" t="s">
        <v>40</v>
      </c>
      <c r="I1711">
        <f>--ISNUMBER(IFERROR(SEARCH(Anketa!$E$3,'SDF biotopi'!$A1711,1),""))</f>
        <v>0</v>
      </c>
      <c r="J1711" t="str">
        <f>IF(I1711=1,COUNTIF($I$2:I1711,1),"")</f>
        <v/>
      </c>
      <c r="K1711" t="str">
        <f>IFERROR(INDEX($B$2:$B$2873,MATCH(ROWS($J$2:J1711),$J$2:$J$2873,0)),"")</f>
        <v/>
      </c>
    </row>
    <row r="1712" spans="1:11">
      <c r="A1712" s="60" t="s">
        <v>476</v>
      </c>
      <c r="B1712" s="60" t="s">
        <v>854</v>
      </c>
      <c r="C1712" s="59">
        <v>47.52</v>
      </c>
      <c r="D1712" s="60" t="s">
        <v>39</v>
      </c>
      <c r="E1712" s="60" t="s">
        <v>210</v>
      </c>
      <c r="F1712" s="60" t="s">
        <v>210</v>
      </c>
      <c r="G1712" s="60" t="s">
        <v>210</v>
      </c>
      <c r="H1712" s="60" t="s">
        <v>210</v>
      </c>
      <c r="I1712">
        <f>--ISNUMBER(IFERROR(SEARCH(Anketa!$E$3,'SDF biotopi'!$A1712,1),""))</f>
        <v>0</v>
      </c>
      <c r="J1712" t="str">
        <f>IF(I1712=1,COUNTIF($I$2:I1712,1),"")</f>
        <v/>
      </c>
      <c r="K1712" t="str">
        <f>IFERROR(INDEX($B$2:$B$2873,MATCH(ROWS($J$2:J1712),$J$2:$J$2873,0)),"")</f>
        <v/>
      </c>
    </row>
    <row r="1713" spans="1:11">
      <c r="A1713" s="60" t="s">
        <v>476</v>
      </c>
      <c r="B1713" s="60" t="s">
        <v>853</v>
      </c>
      <c r="C1713" s="59">
        <v>3541.06</v>
      </c>
      <c r="D1713" s="60" t="s">
        <v>39</v>
      </c>
      <c r="E1713" s="60" t="s">
        <v>210</v>
      </c>
      <c r="F1713" s="60" t="s">
        <v>210</v>
      </c>
      <c r="G1713" s="60" t="s">
        <v>210</v>
      </c>
      <c r="H1713" s="60" t="s">
        <v>210</v>
      </c>
      <c r="I1713">
        <f>--ISNUMBER(IFERROR(SEARCH(Anketa!$E$3,'SDF biotopi'!$A1713,1),""))</f>
        <v>0</v>
      </c>
      <c r="J1713" t="str">
        <f>IF(I1713=1,COUNTIF($I$2:I1713,1),"")</f>
        <v/>
      </c>
      <c r="K1713" t="str">
        <f>IFERROR(INDEX($B$2:$B$2873,MATCH(ROWS($J$2:J1713),$J$2:$J$2873,0)),"")</f>
        <v/>
      </c>
    </row>
    <row r="1714" spans="1:11">
      <c r="A1714" s="60" t="s">
        <v>476</v>
      </c>
      <c r="B1714" s="60" t="s">
        <v>851</v>
      </c>
      <c r="C1714" s="59">
        <v>110.05</v>
      </c>
      <c r="D1714" s="60" t="s">
        <v>39</v>
      </c>
      <c r="E1714" s="60" t="s">
        <v>210</v>
      </c>
      <c r="F1714" s="60" t="s">
        <v>210</v>
      </c>
      <c r="G1714" s="60" t="s">
        <v>210</v>
      </c>
      <c r="H1714" s="60" t="s">
        <v>210</v>
      </c>
      <c r="I1714">
        <f>--ISNUMBER(IFERROR(SEARCH(Anketa!$E$3,'SDF biotopi'!$A1714,1),""))</f>
        <v>0</v>
      </c>
      <c r="J1714" t="str">
        <f>IF(I1714=1,COUNTIF($I$2:I1714,1),"")</f>
        <v/>
      </c>
      <c r="K1714" t="str">
        <f>IFERROR(INDEX($B$2:$B$2873,MATCH(ROWS($J$2:J1714),$J$2:$J$2873,0)),"")</f>
        <v/>
      </c>
    </row>
    <row r="1715" spans="1:11">
      <c r="A1715" s="60" t="s">
        <v>476</v>
      </c>
      <c r="B1715" s="60" t="s">
        <v>848</v>
      </c>
      <c r="C1715" s="59">
        <v>189.95</v>
      </c>
      <c r="D1715" s="60" t="s">
        <v>39</v>
      </c>
      <c r="E1715" s="60" t="s">
        <v>41</v>
      </c>
      <c r="F1715" s="60" t="s">
        <v>210</v>
      </c>
      <c r="G1715" s="60" t="s">
        <v>41</v>
      </c>
      <c r="H1715" s="60" t="s">
        <v>41</v>
      </c>
      <c r="I1715">
        <f>--ISNUMBER(IFERROR(SEARCH(Anketa!$E$3,'SDF biotopi'!$A1715,1),""))</f>
        <v>0</v>
      </c>
      <c r="J1715" t="str">
        <f>IF(I1715=1,COUNTIF($I$2:I1715,1),"")</f>
        <v/>
      </c>
      <c r="K1715" t="str">
        <f>IFERROR(INDEX($B$2:$B$2873,MATCH(ROWS($J$2:J1715),$J$2:$J$2873,0)),"")</f>
        <v/>
      </c>
    </row>
    <row r="1716" spans="1:11">
      <c r="A1716" s="60" t="s">
        <v>476</v>
      </c>
      <c r="B1716" s="60" t="s">
        <v>840</v>
      </c>
      <c r="C1716" s="59">
        <v>10.01</v>
      </c>
      <c r="D1716" s="60" t="s">
        <v>39</v>
      </c>
      <c r="E1716" s="60" t="s">
        <v>41</v>
      </c>
      <c r="F1716" s="60" t="s">
        <v>41</v>
      </c>
      <c r="G1716" s="60" t="s">
        <v>41</v>
      </c>
      <c r="H1716" s="60" t="s">
        <v>41</v>
      </c>
      <c r="I1716">
        <f>--ISNUMBER(IFERROR(SEARCH(Anketa!$E$3,'SDF biotopi'!$A1716,1),""))</f>
        <v>0</v>
      </c>
      <c r="J1716" t="str">
        <f>IF(I1716=1,COUNTIF($I$2:I1716,1),"")</f>
        <v/>
      </c>
      <c r="K1716" t="str">
        <f>IFERROR(INDEX($B$2:$B$2873,MATCH(ROWS($J$2:J1716),$J$2:$J$2873,0)),"")</f>
        <v/>
      </c>
    </row>
    <row r="1717" spans="1:11">
      <c r="A1717" s="60" t="s">
        <v>476</v>
      </c>
      <c r="B1717" s="60" t="s">
        <v>812</v>
      </c>
      <c r="C1717" s="59">
        <v>0.99</v>
      </c>
      <c r="D1717" s="60" t="s">
        <v>39</v>
      </c>
      <c r="E1717" s="60" t="s">
        <v>41</v>
      </c>
      <c r="F1717" s="60" t="s">
        <v>40</v>
      </c>
      <c r="G1717" s="60" t="s">
        <v>41</v>
      </c>
      <c r="H1717" s="60" t="s">
        <v>40</v>
      </c>
      <c r="I1717">
        <f>--ISNUMBER(IFERROR(SEARCH(Anketa!$E$3,'SDF biotopi'!$A1717,1),""))</f>
        <v>0</v>
      </c>
      <c r="J1717" t="str">
        <f>IF(I1717=1,COUNTIF($I$2:I1717,1),"")</f>
        <v/>
      </c>
      <c r="K1717" t="str">
        <f>IFERROR(INDEX($B$2:$B$2873,MATCH(ROWS($J$2:J1717),$J$2:$J$2873,0)),"")</f>
        <v/>
      </c>
    </row>
    <row r="1718" spans="1:11">
      <c r="A1718" s="60" t="s">
        <v>476</v>
      </c>
      <c r="B1718" s="60" t="s">
        <v>856</v>
      </c>
      <c r="C1718" s="59">
        <v>334.91</v>
      </c>
      <c r="D1718" s="60" t="s">
        <v>39</v>
      </c>
      <c r="E1718" s="60" t="s">
        <v>41</v>
      </c>
      <c r="F1718" s="60" t="s">
        <v>41</v>
      </c>
      <c r="G1718" s="60" t="s">
        <v>210</v>
      </c>
      <c r="H1718" s="60" t="s">
        <v>41</v>
      </c>
      <c r="I1718">
        <f>--ISNUMBER(IFERROR(SEARCH(Anketa!$E$3,'SDF biotopi'!$A1718,1),""))</f>
        <v>0</v>
      </c>
      <c r="J1718" t="str">
        <f>IF(I1718=1,COUNTIF($I$2:I1718,1),"")</f>
        <v/>
      </c>
      <c r="K1718" t="str">
        <f>IFERROR(INDEX($B$2:$B$2873,MATCH(ROWS($J$2:J1718),$J$2:$J$2873,0)),"")</f>
        <v/>
      </c>
    </row>
    <row r="1719" spans="1:11">
      <c r="A1719" s="60" t="s">
        <v>476</v>
      </c>
      <c r="B1719" s="60" t="s">
        <v>807</v>
      </c>
      <c r="C1719" s="59">
        <v>439.59</v>
      </c>
      <c r="D1719" s="60" t="s">
        <v>39</v>
      </c>
      <c r="E1719" s="60" t="s">
        <v>41</v>
      </c>
      <c r="F1719" s="60" t="s">
        <v>41</v>
      </c>
      <c r="G1719" s="60" t="s">
        <v>41</v>
      </c>
      <c r="H1719" s="60" t="s">
        <v>41</v>
      </c>
      <c r="I1719">
        <f>--ISNUMBER(IFERROR(SEARCH(Anketa!$E$3,'SDF biotopi'!$A1719,1),""))</f>
        <v>0</v>
      </c>
      <c r="J1719" t="str">
        <f>IF(I1719=1,COUNTIF($I$2:I1719,1),"")</f>
        <v/>
      </c>
      <c r="K1719" t="str">
        <f>IFERROR(INDEX($B$2:$B$2873,MATCH(ROWS($J$2:J1719),$J$2:$J$2873,0)),"")</f>
        <v/>
      </c>
    </row>
    <row r="1720" spans="1:11">
      <c r="A1720" s="60" t="s">
        <v>476</v>
      </c>
      <c r="B1720" s="60" t="s">
        <v>845</v>
      </c>
      <c r="C1720" s="59">
        <v>0</v>
      </c>
      <c r="D1720" s="60" t="s">
        <v>39</v>
      </c>
      <c r="E1720" s="60" t="s">
        <v>818</v>
      </c>
      <c r="F1720" s="60" t="s">
        <v>818</v>
      </c>
      <c r="G1720" s="60" t="s">
        <v>818</v>
      </c>
      <c r="H1720" s="60" t="s">
        <v>818</v>
      </c>
      <c r="I1720">
        <f>--ISNUMBER(IFERROR(SEARCH(Anketa!$E$3,'SDF biotopi'!$A1720,1),""))</f>
        <v>0</v>
      </c>
      <c r="J1720" t="str">
        <f>IF(I1720=1,COUNTIF($I$2:I1720,1),"")</f>
        <v/>
      </c>
      <c r="K1720" t="str">
        <f>IFERROR(INDEX($B$2:$B$2873,MATCH(ROWS($J$2:J1720),$J$2:$J$2873,0)),"")</f>
        <v/>
      </c>
    </row>
    <row r="1721" spans="1:11">
      <c r="A1721" s="60" t="s">
        <v>476</v>
      </c>
      <c r="B1721" s="60" t="s">
        <v>835</v>
      </c>
      <c r="C1721" s="59">
        <v>0</v>
      </c>
      <c r="D1721" s="60" t="s">
        <v>39</v>
      </c>
      <c r="E1721" s="60" t="s">
        <v>818</v>
      </c>
      <c r="F1721" s="60" t="s">
        <v>818</v>
      </c>
      <c r="G1721" s="60" t="s">
        <v>818</v>
      </c>
      <c r="H1721" s="60" t="s">
        <v>818</v>
      </c>
      <c r="I1721">
        <f>--ISNUMBER(IFERROR(SEARCH(Anketa!$E$3,'SDF biotopi'!$A1721,1),""))</f>
        <v>0</v>
      </c>
      <c r="J1721" t="str">
        <f>IF(I1721=1,COUNTIF($I$2:I1721,1),"")</f>
        <v/>
      </c>
      <c r="K1721" t="str">
        <f>IFERROR(INDEX($B$2:$B$2873,MATCH(ROWS($J$2:J1721),$J$2:$J$2873,0)),"")</f>
        <v/>
      </c>
    </row>
    <row r="1722" spans="1:11">
      <c r="A1722" s="60" t="s">
        <v>476</v>
      </c>
      <c r="B1722" s="60" t="s">
        <v>817</v>
      </c>
      <c r="C1722" s="59">
        <v>0</v>
      </c>
      <c r="D1722" s="60" t="s">
        <v>39</v>
      </c>
      <c r="E1722" s="60" t="s">
        <v>818</v>
      </c>
      <c r="F1722" s="60" t="s">
        <v>818</v>
      </c>
      <c r="G1722" s="60" t="s">
        <v>818</v>
      </c>
      <c r="H1722" s="60" t="s">
        <v>818</v>
      </c>
      <c r="I1722">
        <f>--ISNUMBER(IFERROR(SEARCH(Anketa!$E$3,'SDF biotopi'!$A1722,1),""))</f>
        <v>0</v>
      </c>
      <c r="J1722" t="str">
        <f>IF(I1722=1,COUNTIF($I$2:I1722,1),"")</f>
        <v/>
      </c>
      <c r="K1722" t="str">
        <f>IFERROR(INDEX($B$2:$B$2873,MATCH(ROWS($J$2:J1722),$J$2:$J$2873,0)),"")</f>
        <v/>
      </c>
    </row>
    <row r="1723" spans="1:11">
      <c r="A1723" s="60" t="s">
        <v>476</v>
      </c>
      <c r="B1723" s="60" t="s">
        <v>808</v>
      </c>
      <c r="C1723" s="59">
        <v>53.9</v>
      </c>
      <c r="D1723" s="60" t="s">
        <v>39</v>
      </c>
      <c r="E1723" s="60" t="s">
        <v>41</v>
      </c>
      <c r="F1723" s="60" t="s">
        <v>40</v>
      </c>
      <c r="G1723" s="60" t="s">
        <v>41</v>
      </c>
      <c r="H1723" s="60" t="s">
        <v>41</v>
      </c>
      <c r="I1723">
        <f>--ISNUMBER(IFERROR(SEARCH(Anketa!$E$3,'SDF biotopi'!$A1723,1),""))</f>
        <v>0</v>
      </c>
      <c r="J1723" t="str">
        <f>IF(I1723=1,COUNTIF($I$2:I1723,1),"")</f>
        <v/>
      </c>
      <c r="K1723" t="str">
        <f>IFERROR(INDEX($B$2:$B$2873,MATCH(ROWS($J$2:J1723),$J$2:$J$2873,0)),"")</f>
        <v/>
      </c>
    </row>
    <row r="1724" spans="1:11">
      <c r="A1724" s="60" t="s">
        <v>478</v>
      </c>
      <c r="B1724" s="60" t="s">
        <v>807</v>
      </c>
      <c r="C1724" s="59">
        <v>61.74</v>
      </c>
      <c r="D1724" s="60" t="s">
        <v>39</v>
      </c>
      <c r="E1724" s="60" t="s">
        <v>41</v>
      </c>
      <c r="F1724" s="60" t="s">
        <v>40</v>
      </c>
      <c r="G1724" s="60" t="s">
        <v>41</v>
      </c>
      <c r="H1724" s="60" t="s">
        <v>41</v>
      </c>
      <c r="I1724">
        <f>--ISNUMBER(IFERROR(SEARCH(Anketa!$E$3,'SDF biotopi'!$A1724,1),""))</f>
        <v>0</v>
      </c>
      <c r="J1724" t="str">
        <f>IF(I1724=1,COUNTIF($I$2:I1724,1),"")</f>
        <v/>
      </c>
      <c r="K1724" t="str">
        <f>IFERROR(INDEX($B$2:$B$2873,MATCH(ROWS($J$2:J1724),$J$2:$J$2873,0)),"")</f>
        <v/>
      </c>
    </row>
    <row r="1725" spans="1:11">
      <c r="A1725" s="60" t="s">
        <v>478</v>
      </c>
      <c r="B1725" s="60" t="s">
        <v>805</v>
      </c>
      <c r="C1725" s="59">
        <v>7.91</v>
      </c>
      <c r="D1725" s="60" t="s">
        <v>39</v>
      </c>
      <c r="E1725" s="60" t="s">
        <v>40</v>
      </c>
      <c r="F1725" s="60" t="s">
        <v>40</v>
      </c>
      <c r="G1725" s="60" t="s">
        <v>41</v>
      </c>
      <c r="H1725" s="60" t="s">
        <v>40</v>
      </c>
      <c r="I1725">
        <f>--ISNUMBER(IFERROR(SEARCH(Anketa!$E$3,'SDF biotopi'!$A1725,1),""))</f>
        <v>0</v>
      </c>
      <c r="J1725" t="str">
        <f>IF(I1725=1,COUNTIF($I$2:I1725,1),"")</f>
        <v/>
      </c>
      <c r="K1725" t="str">
        <f>IFERROR(INDEX($B$2:$B$2873,MATCH(ROWS($J$2:J1725),$J$2:$J$2873,0)),"")</f>
        <v/>
      </c>
    </row>
    <row r="1726" spans="1:11">
      <c r="A1726" s="60" t="s">
        <v>478</v>
      </c>
      <c r="B1726" s="60" t="s">
        <v>833</v>
      </c>
      <c r="C1726" s="59">
        <v>0.88</v>
      </c>
      <c r="D1726" s="60" t="s">
        <v>39</v>
      </c>
      <c r="E1726" s="60" t="s">
        <v>41</v>
      </c>
      <c r="F1726" s="60" t="s">
        <v>40</v>
      </c>
      <c r="G1726" s="60" t="s">
        <v>210</v>
      </c>
      <c r="H1726" s="60" t="s">
        <v>41</v>
      </c>
      <c r="I1726">
        <f>--ISNUMBER(IFERROR(SEARCH(Anketa!$E$3,'SDF biotopi'!$A1726,1),""))</f>
        <v>0</v>
      </c>
      <c r="J1726" t="str">
        <f>IF(I1726=1,COUNTIF($I$2:I1726,1),"")</f>
        <v/>
      </c>
      <c r="K1726" t="str">
        <f>IFERROR(INDEX($B$2:$B$2873,MATCH(ROWS($J$2:J1726),$J$2:$J$2873,0)),"")</f>
        <v/>
      </c>
    </row>
    <row r="1727" spans="1:11">
      <c r="A1727" s="60" t="s">
        <v>478</v>
      </c>
      <c r="B1727" s="60" t="s">
        <v>811</v>
      </c>
      <c r="C1727" s="59">
        <v>2.2599999999999998</v>
      </c>
      <c r="D1727" s="60" t="s">
        <v>39</v>
      </c>
      <c r="E1727" s="60" t="s">
        <v>40</v>
      </c>
      <c r="F1727" s="60" t="s">
        <v>40</v>
      </c>
      <c r="G1727" s="60" t="s">
        <v>210</v>
      </c>
      <c r="H1727" s="60" t="s">
        <v>41</v>
      </c>
      <c r="I1727">
        <f>--ISNUMBER(IFERROR(SEARCH(Anketa!$E$3,'SDF biotopi'!$A1727,1),""))</f>
        <v>0</v>
      </c>
      <c r="J1727" t="str">
        <f>IF(I1727=1,COUNTIF($I$2:I1727,1),"")</f>
        <v/>
      </c>
      <c r="K1727" t="str">
        <f>IFERROR(INDEX($B$2:$B$2873,MATCH(ROWS($J$2:J1727),$J$2:$J$2873,0)),"")</f>
        <v/>
      </c>
    </row>
    <row r="1728" spans="1:11">
      <c r="A1728" s="60" t="s">
        <v>478</v>
      </c>
      <c r="B1728" s="60" t="s">
        <v>802</v>
      </c>
      <c r="C1728" s="59">
        <v>14.98</v>
      </c>
      <c r="D1728" s="60" t="s">
        <v>39</v>
      </c>
      <c r="E1728" s="60" t="s">
        <v>41</v>
      </c>
      <c r="F1728" s="60" t="s">
        <v>40</v>
      </c>
      <c r="G1728" s="60" t="s">
        <v>210</v>
      </c>
      <c r="H1728" s="60" t="s">
        <v>41</v>
      </c>
      <c r="I1728">
        <f>--ISNUMBER(IFERROR(SEARCH(Anketa!$E$3,'SDF biotopi'!$A1728,1),""))</f>
        <v>0</v>
      </c>
      <c r="J1728" t="str">
        <f>IF(I1728=1,COUNTIF($I$2:I1728,1),"")</f>
        <v/>
      </c>
      <c r="K1728" t="str">
        <f>IFERROR(INDEX($B$2:$B$2873,MATCH(ROWS($J$2:J1728),$J$2:$J$2873,0)),"")</f>
        <v/>
      </c>
    </row>
    <row r="1729" spans="1:11">
      <c r="A1729" s="60" t="s">
        <v>478</v>
      </c>
      <c r="B1729" s="60" t="s">
        <v>816</v>
      </c>
      <c r="C1729" s="59">
        <v>3.04</v>
      </c>
      <c r="D1729" s="60" t="s">
        <v>39</v>
      </c>
      <c r="E1729" s="60" t="s">
        <v>40</v>
      </c>
      <c r="F1729" s="60" t="s">
        <v>40</v>
      </c>
      <c r="G1729" s="60" t="s">
        <v>41</v>
      </c>
      <c r="H1729" s="60" t="s">
        <v>40</v>
      </c>
      <c r="I1729">
        <f>--ISNUMBER(IFERROR(SEARCH(Anketa!$E$3,'SDF biotopi'!$A1729,1),""))</f>
        <v>0</v>
      </c>
      <c r="J1729" t="str">
        <f>IF(I1729=1,COUNTIF($I$2:I1729,1),"")</f>
        <v/>
      </c>
      <c r="K1729" t="str">
        <f>IFERROR(INDEX($B$2:$B$2873,MATCH(ROWS($J$2:J1729),$J$2:$J$2873,0)),"")</f>
        <v/>
      </c>
    </row>
    <row r="1730" spans="1:11">
      <c r="A1730" s="60" t="s">
        <v>478</v>
      </c>
      <c r="B1730" s="60" t="s">
        <v>803</v>
      </c>
      <c r="C1730" s="59">
        <v>0.36</v>
      </c>
      <c r="D1730" s="60" t="s">
        <v>39</v>
      </c>
      <c r="E1730" s="60" t="s">
        <v>40</v>
      </c>
      <c r="F1730" s="60" t="s">
        <v>40</v>
      </c>
      <c r="G1730" s="60" t="s">
        <v>41</v>
      </c>
      <c r="H1730" s="60" t="s">
        <v>40</v>
      </c>
      <c r="I1730">
        <f>--ISNUMBER(IFERROR(SEARCH(Anketa!$E$3,'SDF biotopi'!$A1730,1),""))</f>
        <v>0</v>
      </c>
      <c r="J1730" t="str">
        <f>IF(I1730=1,COUNTIF($I$2:I1730,1),"")</f>
        <v/>
      </c>
      <c r="K1730" t="str">
        <f>IFERROR(INDEX($B$2:$B$2873,MATCH(ROWS($J$2:J1730),$J$2:$J$2873,0)),"")</f>
        <v/>
      </c>
    </row>
    <row r="1731" spans="1:11">
      <c r="A1731" s="60" t="s">
        <v>478</v>
      </c>
      <c r="B1731" s="60" t="s">
        <v>830</v>
      </c>
      <c r="C1731" s="59">
        <v>82.18</v>
      </c>
      <c r="D1731" s="60" t="s">
        <v>39</v>
      </c>
      <c r="E1731" s="60" t="s">
        <v>41</v>
      </c>
      <c r="F1731" s="60" t="s">
        <v>40</v>
      </c>
      <c r="G1731" s="60" t="s">
        <v>41</v>
      </c>
      <c r="H1731" s="60" t="s">
        <v>41</v>
      </c>
      <c r="I1731">
        <f>--ISNUMBER(IFERROR(SEARCH(Anketa!$E$3,'SDF biotopi'!$A1731,1),""))</f>
        <v>0</v>
      </c>
      <c r="J1731" t="str">
        <f>IF(I1731=1,COUNTIF($I$2:I1731,1),"")</f>
        <v/>
      </c>
      <c r="K1731" t="str">
        <f>IFERROR(INDEX($B$2:$B$2873,MATCH(ROWS($J$2:J1731),$J$2:$J$2873,0)),"")</f>
        <v/>
      </c>
    </row>
    <row r="1732" spans="1:11">
      <c r="A1732" s="60" t="s">
        <v>478</v>
      </c>
      <c r="B1732" s="60" t="s">
        <v>814</v>
      </c>
      <c r="C1732" s="59">
        <v>184.42</v>
      </c>
      <c r="D1732" s="60" t="s">
        <v>39</v>
      </c>
      <c r="E1732" s="60" t="s">
        <v>41</v>
      </c>
      <c r="F1732" s="60" t="s">
        <v>40</v>
      </c>
      <c r="G1732" s="60" t="s">
        <v>41</v>
      </c>
      <c r="H1732" s="60" t="s">
        <v>41</v>
      </c>
      <c r="I1732">
        <f>--ISNUMBER(IFERROR(SEARCH(Anketa!$E$3,'SDF biotopi'!$A1732,1),""))</f>
        <v>0</v>
      </c>
      <c r="J1732" t="str">
        <f>IF(I1732=1,COUNTIF($I$2:I1732,1),"")</f>
        <v/>
      </c>
      <c r="K1732" t="str">
        <f>IFERROR(INDEX($B$2:$B$2873,MATCH(ROWS($J$2:J1732),$J$2:$J$2873,0)),"")</f>
        <v/>
      </c>
    </row>
    <row r="1733" spans="1:11">
      <c r="A1733" s="60" t="s">
        <v>478</v>
      </c>
      <c r="B1733" s="60" t="s">
        <v>828</v>
      </c>
      <c r="C1733" s="59">
        <v>0</v>
      </c>
      <c r="D1733" s="60" t="s">
        <v>67</v>
      </c>
      <c r="E1733" s="60" t="s">
        <v>50</v>
      </c>
      <c r="F1733" s="60" t="s">
        <v>824</v>
      </c>
      <c r="G1733" s="60" t="s">
        <v>824</v>
      </c>
      <c r="H1733" s="60" t="s">
        <v>824</v>
      </c>
      <c r="I1733">
        <f>--ISNUMBER(IFERROR(SEARCH(Anketa!$E$3,'SDF biotopi'!$A1733,1),""))</f>
        <v>0</v>
      </c>
      <c r="J1733" t="str">
        <f>IF(I1733=1,COUNTIF($I$2:I1733,1),"")</f>
        <v/>
      </c>
      <c r="K1733" t="str">
        <f>IFERROR(INDEX($B$2:$B$2873,MATCH(ROWS($J$2:J1733),$J$2:$J$2873,0)),"")</f>
        <v/>
      </c>
    </row>
    <row r="1734" spans="1:11">
      <c r="A1734" s="60" t="s">
        <v>478</v>
      </c>
      <c r="B1734" s="60" t="s">
        <v>808</v>
      </c>
      <c r="C1734" s="59">
        <v>101.94</v>
      </c>
      <c r="D1734" s="60" t="s">
        <v>39</v>
      </c>
      <c r="E1734" s="60" t="s">
        <v>41</v>
      </c>
      <c r="F1734" s="60" t="s">
        <v>40</v>
      </c>
      <c r="G1734" s="60" t="s">
        <v>210</v>
      </c>
      <c r="H1734" s="60" t="s">
        <v>41</v>
      </c>
      <c r="I1734">
        <f>--ISNUMBER(IFERROR(SEARCH(Anketa!$E$3,'SDF biotopi'!$A1734,1),""))</f>
        <v>0</v>
      </c>
      <c r="J1734" t="str">
        <f>IF(I1734=1,COUNTIF($I$2:I1734,1),"")</f>
        <v/>
      </c>
      <c r="K1734" t="str">
        <f>IFERROR(INDEX($B$2:$B$2873,MATCH(ROWS($J$2:J1734),$J$2:$J$2873,0)),"")</f>
        <v/>
      </c>
    </row>
    <row r="1735" spans="1:11">
      <c r="A1735" s="60" t="s">
        <v>480</v>
      </c>
      <c r="B1735" s="60" t="s">
        <v>811</v>
      </c>
      <c r="C1735" s="59">
        <v>6.99</v>
      </c>
      <c r="D1735" s="60" t="s">
        <v>39</v>
      </c>
      <c r="E1735" s="60" t="s">
        <v>818</v>
      </c>
      <c r="F1735" s="60" t="s">
        <v>40</v>
      </c>
      <c r="G1735" s="60" t="s">
        <v>818</v>
      </c>
      <c r="H1735" s="60" t="s">
        <v>818</v>
      </c>
      <c r="I1735">
        <f>--ISNUMBER(IFERROR(SEARCH(Anketa!$E$3,'SDF biotopi'!$A1735,1),""))</f>
        <v>0</v>
      </c>
      <c r="J1735" t="str">
        <f>IF(I1735=1,COUNTIF($I$2:I1735,1),"")</f>
        <v/>
      </c>
      <c r="K1735" t="str">
        <f>IFERROR(INDEX($B$2:$B$2873,MATCH(ROWS($J$2:J1735),$J$2:$J$2873,0)),"")</f>
        <v/>
      </c>
    </row>
    <row r="1736" spans="1:11">
      <c r="A1736" s="60" t="s">
        <v>480</v>
      </c>
      <c r="B1736" s="60" t="s">
        <v>807</v>
      </c>
      <c r="C1736" s="59">
        <v>9.51</v>
      </c>
      <c r="D1736" s="60" t="s">
        <v>39</v>
      </c>
      <c r="E1736" s="60" t="s">
        <v>41</v>
      </c>
      <c r="F1736" s="60" t="s">
        <v>40</v>
      </c>
      <c r="G1736" s="60" t="s">
        <v>210</v>
      </c>
      <c r="H1736" s="60" t="s">
        <v>41</v>
      </c>
      <c r="I1736">
        <f>--ISNUMBER(IFERROR(SEARCH(Anketa!$E$3,'SDF biotopi'!$A1736,1),""))</f>
        <v>0</v>
      </c>
      <c r="J1736" t="str">
        <f>IF(I1736=1,COUNTIF($I$2:I1736,1),"")</f>
        <v/>
      </c>
      <c r="K1736" t="str">
        <f>IFERROR(INDEX($B$2:$B$2873,MATCH(ROWS($J$2:J1736),$J$2:$J$2873,0)),"")</f>
        <v/>
      </c>
    </row>
    <row r="1737" spans="1:11">
      <c r="A1737" s="60" t="s">
        <v>480</v>
      </c>
      <c r="B1737" s="60" t="s">
        <v>802</v>
      </c>
      <c r="C1737" s="59">
        <v>23.08</v>
      </c>
      <c r="D1737" s="60" t="s">
        <v>39</v>
      </c>
      <c r="E1737" s="60" t="s">
        <v>210</v>
      </c>
      <c r="F1737" s="60" t="s">
        <v>40</v>
      </c>
      <c r="G1737" s="60" t="s">
        <v>210</v>
      </c>
      <c r="H1737" s="60" t="s">
        <v>210</v>
      </c>
      <c r="I1737">
        <f>--ISNUMBER(IFERROR(SEARCH(Anketa!$E$3,'SDF biotopi'!$A1737,1),""))</f>
        <v>0</v>
      </c>
      <c r="J1737" t="str">
        <f>IF(I1737=1,COUNTIF($I$2:I1737,1),"")</f>
        <v/>
      </c>
      <c r="K1737" t="str">
        <f>IFERROR(INDEX($B$2:$B$2873,MATCH(ROWS($J$2:J1737),$J$2:$J$2873,0)),"")</f>
        <v/>
      </c>
    </row>
    <row r="1738" spans="1:11">
      <c r="A1738" s="60" t="s">
        <v>482</v>
      </c>
      <c r="B1738" s="60" t="s">
        <v>810</v>
      </c>
      <c r="C1738" s="59">
        <v>1.1299999999999999</v>
      </c>
      <c r="D1738" s="60" t="s">
        <v>39</v>
      </c>
      <c r="E1738" s="60" t="s">
        <v>818</v>
      </c>
      <c r="F1738" s="60" t="s">
        <v>40</v>
      </c>
      <c r="G1738" s="60" t="s">
        <v>818</v>
      </c>
      <c r="H1738" s="60" t="s">
        <v>818</v>
      </c>
      <c r="I1738">
        <f>--ISNUMBER(IFERROR(SEARCH(Anketa!$E$3,'SDF biotopi'!$A1738,1),""))</f>
        <v>0</v>
      </c>
      <c r="J1738" t="str">
        <f>IF(I1738=1,COUNTIF($I$2:I1738,1),"")</f>
        <v/>
      </c>
      <c r="K1738" t="str">
        <f>IFERROR(INDEX($B$2:$B$2873,MATCH(ROWS($J$2:J1738),$J$2:$J$2873,0)),"")</f>
        <v/>
      </c>
    </row>
    <row r="1739" spans="1:11">
      <c r="A1739" s="60" t="s">
        <v>482</v>
      </c>
      <c r="B1739" s="60" t="s">
        <v>807</v>
      </c>
      <c r="C1739" s="59">
        <v>20.46</v>
      </c>
      <c r="D1739" s="60" t="s">
        <v>39</v>
      </c>
      <c r="E1739" s="60" t="s">
        <v>41</v>
      </c>
      <c r="F1739" s="60" t="s">
        <v>40</v>
      </c>
      <c r="G1739" s="60" t="s">
        <v>41</v>
      </c>
      <c r="H1739" s="60" t="s">
        <v>41</v>
      </c>
      <c r="I1739">
        <f>--ISNUMBER(IFERROR(SEARCH(Anketa!$E$3,'SDF biotopi'!$A1739,1),""))</f>
        <v>0</v>
      </c>
      <c r="J1739" t="str">
        <f>IF(I1739=1,COUNTIF($I$2:I1739,1),"")</f>
        <v/>
      </c>
      <c r="K1739" t="str">
        <f>IFERROR(INDEX($B$2:$B$2873,MATCH(ROWS($J$2:J1739),$J$2:$J$2873,0)),"")</f>
        <v/>
      </c>
    </row>
    <row r="1740" spans="1:11">
      <c r="A1740" s="60" t="s">
        <v>482</v>
      </c>
      <c r="B1740" s="60" t="s">
        <v>812</v>
      </c>
      <c r="C1740" s="59">
        <v>1.27</v>
      </c>
      <c r="D1740" s="60" t="s">
        <v>39</v>
      </c>
      <c r="E1740" s="60" t="s">
        <v>818</v>
      </c>
      <c r="F1740" s="60" t="s">
        <v>40</v>
      </c>
      <c r="G1740" s="60" t="s">
        <v>818</v>
      </c>
      <c r="H1740" s="60" t="s">
        <v>818</v>
      </c>
      <c r="I1740">
        <f>--ISNUMBER(IFERROR(SEARCH(Anketa!$E$3,'SDF biotopi'!$A1740,1),""))</f>
        <v>0</v>
      </c>
      <c r="J1740" t="str">
        <f>IF(I1740=1,COUNTIF($I$2:I1740,1),"")</f>
        <v/>
      </c>
      <c r="K1740" t="str">
        <f>IFERROR(INDEX($B$2:$B$2873,MATCH(ROWS($J$2:J1740),$J$2:$J$2873,0)),"")</f>
        <v/>
      </c>
    </row>
    <row r="1741" spans="1:11">
      <c r="A1741" s="60" t="s">
        <v>482</v>
      </c>
      <c r="B1741" s="60" t="s">
        <v>808</v>
      </c>
      <c r="C1741" s="59">
        <v>25.01</v>
      </c>
      <c r="D1741" s="60" t="s">
        <v>39</v>
      </c>
      <c r="E1741" s="60" t="s">
        <v>41</v>
      </c>
      <c r="F1741" s="60" t="s">
        <v>40</v>
      </c>
      <c r="G1741" s="60" t="s">
        <v>40</v>
      </c>
      <c r="H1741" s="60" t="s">
        <v>40</v>
      </c>
      <c r="I1741">
        <f>--ISNUMBER(IFERROR(SEARCH(Anketa!$E$3,'SDF biotopi'!$A1741,1),""))</f>
        <v>0</v>
      </c>
      <c r="J1741" t="str">
        <f>IF(I1741=1,COUNTIF($I$2:I1741,1),"")</f>
        <v/>
      </c>
      <c r="K1741" t="str">
        <f>IFERROR(INDEX($B$2:$B$2873,MATCH(ROWS($J$2:J1741),$J$2:$J$2873,0)),"")</f>
        <v/>
      </c>
    </row>
    <row r="1742" spans="1:11">
      <c r="A1742" s="60" t="s">
        <v>482</v>
      </c>
      <c r="B1742" s="60" t="s">
        <v>802</v>
      </c>
      <c r="C1742" s="59">
        <v>33.72</v>
      </c>
      <c r="D1742" s="60" t="s">
        <v>39</v>
      </c>
      <c r="E1742" s="60" t="s">
        <v>210</v>
      </c>
      <c r="F1742" s="60" t="s">
        <v>40</v>
      </c>
      <c r="G1742" s="60" t="s">
        <v>41</v>
      </c>
      <c r="H1742" s="60" t="s">
        <v>41</v>
      </c>
      <c r="I1742">
        <f>--ISNUMBER(IFERROR(SEARCH(Anketa!$E$3,'SDF biotopi'!$A1742,1),""))</f>
        <v>0</v>
      </c>
      <c r="J1742" t="str">
        <f>IF(I1742=1,COUNTIF($I$2:I1742,1),"")</f>
        <v/>
      </c>
      <c r="K1742" t="str">
        <f>IFERROR(INDEX($B$2:$B$2873,MATCH(ROWS($J$2:J1742),$J$2:$J$2873,0)),"")</f>
        <v/>
      </c>
    </row>
    <row r="1743" spans="1:11">
      <c r="A1743" s="60" t="s">
        <v>484</v>
      </c>
      <c r="B1743" s="60" t="s">
        <v>820</v>
      </c>
      <c r="C1743" s="59">
        <v>0</v>
      </c>
      <c r="D1743" s="60" t="s">
        <v>39</v>
      </c>
      <c r="E1743" s="60" t="s">
        <v>41</v>
      </c>
      <c r="F1743" s="60" t="s">
        <v>40</v>
      </c>
      <c r="G1743" s="60" t="s">
        <v>210</v>
      </c>
      <c r="H1743" s="60" t="s">
        <v>41</v>
      </c>
      <c r="I1743">
        <f>--ISNUMBER(IFERROR(SEARCH(Anketa!$E$3,'SDF biotopi'!$A1743,1),""))</f>
        <v>0</v>
      </c>
      <c r="J1743" t="str">
        <f>IF(I1743=1,COUNTIF($I$2:I1743,1),"")</f>
        <v/>
      </c>
      <c r="K1743" t="str">
        <f>IFERROR(INDEX($B$2:$B$2873,MATCH(ROWS($J$2:J1743),$J$2:$J$2873,0)),"")</f>
        <v/>
      </c>
    </row>
    <row r="1744" spans="1:11">
      <c r="A1744" s="60" t="s">
        <v>484</v>
      </c>
      <c r="B1744" s="60" t="s">
        <v>807</v>
      </c>
      <c r="C1744" s="59">
        <v>19.62</v>
      </c>
      <c r="D1744" s="60" t="s">
        <v>39</v>
      </c>
      <c r="E1744" s="60" t="s">
        <v>210</v>
      </c>
      <c r="F1744" s="60" t="s">
        <v>40</v>
      </c>
      <c r="G1744" s="60" t="s">
        <v>210</v>
      </c>
      <c r="H1744" s="60" t="s">
        <v>210</v>
      </c>
      <c r="I1744">
        <f>--ISNUMBER(IFERROR(SEARCH(Anketa!$E$3,'SDF biotopi'!$A1744,1),""))</f>
        <v>0</v>
      </c>
      <c r="J1744" t="str">
        <f>IF(I1744=1,COUNTIF($I$2:I1744,1),"")</f>
        <v/>
      </c>
      <c r="K1744" t="str">
        <f>IFERROR(INDEX($B$2:$B$2873,MATCH(ROWS($J$2:J1744),$J$2:$J$2873,0)),"")</f>
        <v/>
      </c>
    </row>
    <row r="1745" spans="1:11">
      <c r="A1745" s="60" t="s">
        <v>484</v>
      </c>
      <c r="B1745" s="60" t="s">
        <v>811</v>
      </c>
      <c r="C1745" s="59">
        <v>1.1299999999999999</v>
      </c>
      <c r="D1745" s="60" t="s">
        <v>39</v>
      </c>
      <c r="E1745" s="60" t="s">
        <v>818</v>
      </c>
      <c r="F1745" s="60" t="s">
        <v>40</v>
      </c>
      <c r="G1745" s="60" t="s">
        <v>818</v>
      </c>
      <c r="H1745" s="60" t="s">
        <v>818</v>
      </c>
      <c r="I1745">
        <f>--ISNUMBER(IFERROR(SEARCH(Anketa!$E$3,'SDF biotopi'!$A1745,1),""))</f>
        <v>0</v>
      </c>
      <c r="J1745" t="str">
        <f>IF(I1745=1,COUNTIF($I$2:I1745,1),"")</f>
        <v/>
      </c>
      <c r="K1745" t="str">
        <f>IFERROR(INDEX($B$2:$B$2873,MATCH(ROWS($J$2:J1745),$J$2:$J$2873,0)),"")</f>
        <v/>
      </c>
    </row>
    <row r="1746" spans="1:11">
      <c r="A1746" s="60" t="s">
        <v>484</v>
      </c>
      <c r="B1746" s="60" t="s">
        <v>809</v>
      </c>
      <c r="C1746" s="59">
        <v>3.55</v>
      </c>
      <c r="D1746" s="60" t="s">
        <v>39</v>
      </c>
      <c r="E1746" s="60" t="s">
        <v>210</v>
      </c>
      <c r="F1746" s="60" t="s">
        <v>40</v>
      </c>
      <c r="G1746" s="60" t="s">
        <v>210</v>
      </c>
      <c r="H1746" s="60" t="s">
        <v>210</v>
      </c>
      <c r="I1746">
        <f>--ISNUMBER(IFERROR(SEARCH(Anketa!$E$3,'SDF biotopi'!$A1746,1),""))</f>
        <v>0</v>
      </c>
      <c r="J1746" t="str">
        <f>IF(I1746=1,COUNTIF($I$2:I1746,1),"")</f>
        <v/>
      </c>
      <c r="K1746" t="str">
        <f>IFERROR(INDEX($B$2:$B$2873,MATCH(ROWS($J$2:J1746),$J$2:$J$2873,0)),"")</f>
        <v/>
      </c>
    </row>
    <row r="1747" spans="1:11">
      <c r="A1747" s="60" t="s">
        <v>484</v>
      </c>
      <c r="B1747" s="60" t="s">
        <v>842</v>
      </c>
      <c r="C1747" s="59">
        <v>0</v>
      </c>
      <c r="D1747" s="60" t="s">
        <v>39</v>
      </c>
      <c r="E1747" s="60" t="s">
        <v>40</v>
      </c>
      <c r="F1747" s="60" t="s">
        <v>40</v>
      </c>
      <c r="G1747" s="60" t="s">
        <v>41</v>
      </c>
      <c r="H1747" s="60" t="s">
        <v>40</v>
      </c>
      <c r="I1747">
        <f>--ISNUMBER(IFERROR(SEARCH(Anketa!$E$3,'SDF biotopi'!$A1747,1),""))</f>
        <v>0</v>
      </c>
      <c r="J1747" t="str">
        <f>IF(I1747=1,COUNTIF($I$2:I1747,1),"")</f>
        <v/>
      </c>
      <c r="K1747" t="str">
        <f>IFERROR(INDEX($B$2:$B$2873,MATCH(ROWS($J$2:J1747),$J$2:$J$2873,0)),"")</f>
        <v/>
      </c>
    </row>
    <row r="1748" spans="1:11">
      <c r="A1748" s="60" t="s">
        <v>484</v>
      </c>
      <c r="B1748" s="60" t="s">
        <v>813</v>
      </c>
      <c r="C1748" s="59">
        <v>0.06</v>
      </c>
      <c r="D1748" s="60" t="s">
        <v>39</v>
      </c>
      <c r="E1748" s="60" t="s">
        <v>40</v>
      </c>
      <c r="F1748" s="60" t="s">
        <v>40</v>
      </c>
      <c r="G1748" s="60" t="s">
        <v>210</v>
      </c>
      <c r="H1748" s="60" t="s">
        <v>40</v>
      </c>
      <c r="I1748">
        <f>--ISNUMBER(IFERROR(SEARCH(Anketa!$E$3,'SDF biotopi'!$A1748,1),""))</f>
        <v>0</v>
      </c>
      <c r="J1748" t="str">
        <f>IF(I1748=1,COUNTIF($I$2:I1748,1),"")</f>
        <v/>
      </c>
      <c r="K1748" t="str">
        <f>IFERROR(INDEX($B$2:$B$2873,MATCH(ROWS($J$2:J1748),$J$2:$J$2873,0)),"")</f>
        <v/>
      </c>
    </row>
    <row r="1749" spans="1:11">
      <c r="A1749" s="60" t="s">
        <v>484</v>
      </c>
      <c r="B1749" s="60" t="s">
        <v>802</v>
      </c>
      <c r="C1749" s="61"/>
      <c r="D1749" s="60" t="s">
        <v>67</v>
      </c>
      <c r="E1749" s="60" t="s">
        <v>50</v>
      </c>
      <c r="F1749" s="60" t="s">
        <v>824</v>
      </c>
      <c r="G1749" s="60" t="s">
        <v>824</v>
      </c>
      <c r="H1749" s="60" t="s">
        <v>824</v>
      </c>
      <c r="I1749">
        <f>--ISNUMBER(IFERROR(SEARCH(Anketa!$E$3,'SDF biotopi'!$A1749,1),""))</f>
        <v>0</v>
      </c>
      <c r="J1749" t="str">
        <f>IF(I1749=1,COUNTIF($I$2:I1749,1),"")</f>
        <v/>
      </c>
      <c r="K1749" t="str">
        <f>IFERROR(INDEX($B$2:$B$2873,MATCH(ROWS($J$2:J1749),$J$2:$J$2873,0)),"")</f>
        <v/>
      </c>
    </row>
    <row r="1750" spans="1:11">
      <c r="A1750" s="60" t="s">
        <v>484</v>
      </c>
      <c r="B1750" s="60" t="s">
        <v>844</v>
      </c>
      <c r="C1750" s="59">
        <v>0</v>
      </c>
      <c r="D1750" s="60" t="s">
        <v>39</v>
      </c>
      <c r="E1750" s="60" t="s">
        <v>40</v>
      </c>
      <c r="F1750" s="60" t="s">
        <v>40</v>
      </c>
      <c r="G1750" s="60" t="s">
        <v>210</v>
      </c>
      <c r="H1750" s="60" t="s">
        <v>40</v>
      </c>
      <c r="I1750">
        <f>--ISNUMBER(IFERROR(SEARCH(Anketa!$E$3,'SDF biotopi'!$A1750,1),""))</f>
        <v>0</v>
      </c>
      <c r="J1750" t="str">
        <f>IF(I1750=1,COUNTIF($I$2:I1750,1),"")</f>
        <v/>
      </c>
      <c r="K1750" t="str">
        <f>IFERROR(INDEX($B$2:$B$2873,MATCH(ROWS($J$2:J1750),$J$2:$J$2873,0)),"")</f>
        <v/>
      </c>
    </row>
    <row r="1751" spans="1:11">
      <c r="A1751" s="60" t="s">
        <v>486</v>
      </c>
      <c r="B1751" s="60" t="s">
        <v>805</v>
      </c>
      <c r="C1751" s="59">
        <v>0</v>
      </c>
      <c r="D1751" s="60" t="s">
        <v>39</v>
      </c>
      <c r="E1751" s="60" t="s">
        <v>40</v>
      </c>
      <c r="F1751" s="60" t="s">
        <v>40</v>
      </c>
      <c r="G1751" s="60" t="s">
        <v>41</v>
      </c>
      <c r="H1751" s="60" t="s">
        <v>40</v>
      </c>
      <c r="I1751">
        <f>--ISNUMBER(IFERROR(SEARCH(Anketa!$E$3,'SDF biotopi'!$A1751,1),""))</f>
        <v>0</v>
      </c>
      <c r="J1751" t="str">
        <f>IF(I1751=1,COUNTIF($I$2:I1751,1),"")</f>
        <v/>
      </c>
      <c r="K1751" t="str">
        <f>IFERROR(INDEX($B$2:$B$2873,MATCH(ROWS($J$2:J1751),$J$2:$J$2873,0)),"")</f>
        <v/>
      </c>
    </row>
    <row r="1752" spans="1:11">
      <c r="A1752" s="60" t="s">
        <v>486</v>
      </c>
      <c r="B1752" s="60" t="s">
        <v>828</v>
      </c>
      <c r="C1752" s="59">
        <v>0</v>
      </c>
      <c r="D1752" s="60" t="s">
        <v>39</v>
      </c>
      <c r="E1752" s="60" t="s">
        <v>50</v>
      </c>
      <c r="F1752" s="60" t="s">
        <v>824</v>
      </c>
      <c r="G1752" s="60" t="s">
        <v>824</v>
      </c>
      <c r="H1752" s="60" t="s">
        <v>824</v>
      </c>
      <c r="I1752">
        <f>--ISNUMBER(IFERROR(SEARCH(Anketa!$E$3,'SDF biotopi'!$A1752,1),""))</f>
        <v>0</v>
      </c>
      <c r="J1752" t="str">
        <f>IF(I1752=1,COUNTIF($I$2:I1752,1),"")</f>
        <v/>
      </c>
      <c r="K1752" t="str">
        <f>IFERROR(INDEX($B$2:$B$2873,MATCH(ROWS($J$2:J1752),$J$2:$J$2873,0)),"")</f>
        <v/>
      </c>
    </row>
    <row r="1753" spans="1:11">
      <c r="A1753" s="60" t="s">
        <v>486</v>
      </c>
      <c r="B1753" s="60" t="s">
        <v>810</v>
      </c>
      <c r="C1753" s="59">
        <v>26.27</v>
      </c>
      <c r="D1753" s="60" t="s">
        <v>39</v>
      </c>
      <c r="E1753" s="60" t="s">
        <v>210</v>
      </c>
      <c r="F1753" s="60" t="s">
        <v>40</v>
      </c>
      <c r="G1753" s="60" t="s">
        <v>210</v>
      </c>
      <c r="H1753" s="60" t="s">
        <v>210</v>
      </c>
      <c r="I1753">
        <f>--ISNUMBER(IFERROR(SEARCH(Anketa!$E$3,'SDF biotopi'!$A1753,1),""))</f>
        <v>0</v>
      </c>
      <c r="J1753" t="str">
        <f>IF(I1753=1,COUNTIF($I$2:I1753,1),"")</f>
        <v/>
      </c>
      <c r="K1753" t="str">
        <f>IFERROR(INDEX($B$2:$B$2873,MATCH(ROWS($J$2:J1753),$J$2:$J$2873,0)),"")</f>
        <v/>
      </c>
    </row>
    <row r="1754" spans="1:11">
      <c r="A1754" s="60" t="s">
        <v>486</v>
      </c>
      <c r="B1754" s="60" t="s">
        <v>808</v>
      </c>
      <c r="C1754" s="59">
        <v>238.78</v>
      </c>
      <c r="D1754" s="60" t="s">
        <v>39</v>
      </c>
      <c r="E1754" s="60" t="s">
        <v>210</v>
      </c>
      <c r="F1754" s="60" t="s">
        <v>40</v>
      </c>
      <c r="G1754" s="60" t="s">
        <v>210</v>
      </c>
      <c r="H1754" s="60" t="s">
        <v>210</v>
      </c>
      <c r="I1754">
        <f>--ISNUMBER(IFERROR(SEARCH(Anketa!$E$3,'SDF biotopi'!$A1754,1),""))</f>
        <v>0</v>
      </c>
      <c r="J1754" t="str">
        <f>IF(I1754=1,COUNTIF($I$2:I1754,1),"")</f>
        <v/>
      </c>
      <c r="K1754" t="str">
        <f>IFERROR(INDEX($B$2:$B$2873,MATCH(ROWS($J$2:J1754),$J$2:$J$2873,0)),"")</f>
        <v/>
      </c>
    </row>
    <row r="1755" spans="1:11">
      <c r="A1755" s="60" t="s">
        <v>486</v>
      </c>
      <c r="B1755" s="60" t="s">
        <v>807</v>
      </c>
      <c r="C1755" s="59">
        <v>50.24</v>
      </c>
      <c r="D1755" s="60" t="s">
        <v>39</v>
      </c>
      <c r="E1755" s="60" t="s">
        <v>41</v>
      </c>
      <c r="F1755" s="60" t="s">
        <v>40</v>
      </c>
      <c r="G1755" s="60" t="s">
        <v>41</v>
      </c>
      <c r="H1755" s="60" t="s">
        <v>41</v>
      </c>
      <c r="I1755">
        <f>--ISNUMBER(IFERROR(SEARCH(Anketa!$E$3,'SDF biotopi'!$A1755,1),""))</f>
        <v>0</v>
      </c>
      <c r="J1755" t="str">
        <f>IF(I1755=1,COUNTIF($I$2:I1755,1),"")</f>
        <v/>
      </c>
      <c r="K1755" t="str">
        <f>IFERROR(INDEX($B$2:$B$2873,MATCH(ROWS($J$2:J1755),$J$2:$J$2873,0)),"")</f>
        <v/>
      </c>
    </row>
    <row r="1756" spans="1:11">
      <c r="A1756" s="60" t="s">
        <v>486</v>
      </c>
      <c r="B1756" s="60" t="s">
        <v>811</v>
      </c>
      <c r="C1756" s="59">
        <v>101.32</v>
      </c>
      <c r="D1756" s="60" t="s">
        <v>39</v>
      </c>
      <c r="E1756" s="60" t="s">
        <v>41</v>
      </c>
      <c r="F1756" s="60" t="s">
        <v>40</v>
      </c>
      <c r="G1756" s="60" t="s">
        <v>210</v>
      </c>
      <c r="H1756" s="60" t="s">
        <v>41</v>
      </c>
      <c r="I1756">
        <f>--ISNUMBER(IFERROR(SEARCH(Anketa!$E$3,'SDF biotopi'!$A1756,1),""))</f>
        <v>0</v>
      </c>
      <c r="J1756" t="str">
        <f>IF(I1756=1,COUNTIF($I$2:I1756,1),"")</f>
        <v/>
      </c>
      <c r="K1756" t="str">
        <f>IFERROR(INDEX($B$2:$B$2873,MATCH(ROWS($J$2:J1756),$J$2:$J$2873,0)),"")</f>
        <v/>
      </c>
    </row>
    <row r="1757" spans="1:11">
      <c r="A1757" s="60" t="s">
        <v>486</v>
      </c>
      <c r="B1757" s="60" t="s">
        <v>804</v>
      </c>
      <c r="C1757" s="59">
        <v>0</v>
      </c>
      <c r="D1757" s="60" t="s">
        <v>39</v>
      </c>
      <c r="E1757" s="60" t="s">
        <v>818</v>
      </c>
      <c r="F1757" s="60" t="s">
        <v>40</v>
      </c>
      <c r="G1757" s="60" t="s">
        <v>818</v>
      </c>
      <c r="H1757" s="60" t="s">
        <v>818</v>
      </c>
      <c r="I1757">
        <f>--ISNUMBER(IFERROR(SEARCH(Anketa!$E$3,'SDF biotopi'!$A1757,1),""))</f>
        <v>0</v>
      </c>
      <c r="J1757" t="str">
        <f>IF(I1757=1,COUNTIF($I$2:I1757,1),"")</f>
        <v/>
      </c>
      <c r="K1757" t="str">
        <f>IFERROR(INDEX($B$2:$B$2873,MATCH(ROWS($J$2:J1757),$J$2:$J$2873,0)),"")</f>
        <v/>
      </c>
    </row>
    <row r="1758" spans="1:11">
      <c r="A1758" s="60" t="s">
        <v>486</v>
      </c>
      <c r="B1758" s="60" t="s">
        <v>816</v>
      </c>
      <c r="C1758" s="59">
        <v>12.1</v>
      </c>
      <c r="D1758" s="60" t="s">
        <v>39</v>
      </c>
      <c r="E1758" s="60" t="s">
        <v>818</v>
      </c>
      <c r="F1758" s="60" t="s">
        <v>40</v>
      </c>
      <c r="G1758" s="60" t="s">
        <v>818</v>
      </c>
      <c r="H1758" s="60" t="s">
        <v>818</v>
      </c>
      <c r="I1758">
        <f>--ISNUMBER(IFERROR(SEARCH(Anketa!$E$3,'SDF biotopi'!$A1758,1),""))</f>
        <v>0</v>
      </c>
      <c r="J1758" t="str">
        <f>IF(I1758=1,COUNTIF($I$2:I1758,1),"")</f>
        <v/>
      </c>
      <c r="K1758" t="str">
        <f>IFERROR(INDEX($B$2:$B$2873,MATCH(ROWS($J$2:J1758),$J$2:$J$2873,0)),"")</f>
        <v/>
      </c>
    </row>
    <row r="1759" spans="1:11">
      <c r="A1759" s="60" t="s">
        <v>486</v>
      </c>
      <c r="B1759" s="60" t="s">
        <v>812</v>
      </c>
      <c r="C1759" s="59">
        <v>3.98</v>
      </c>
      <c r="D1759" s="60" t="s">
        <v>39</v>
      </c>
      <c r="E1759" s="60" t="s">
        <v>818</v>
      </c>
      <c r="F1759" s="60" t="s">
        <v>818</v>
      </c>
      <c r="G1759" s="60" t="s">
        <v>818</v>
      </c>
      <c r="H1759" s="60" t="s">
        <v>818</v>
      </c>
      <c r="I1759">
        <f>--ISNUMBER(IFERROR(SEARCH(Anketa!$E$3,'SDF biotopi'!$A1759,1),""))</f>
        <v>0</v>
      </c>
      <c r="J1759" t="str">
        <f>IF(I1759=1,COUNTIF($I$2:I1759,1),"")</f>
        <v/>
      </c>
      <c r="K1759" t="str">
        <f>IFERROR(INDEX($B$2:$B$2873,MATCH(ROWS($J$2:J1759),$J$2:$J$2873,0)),"")</f>
        <v/>
      </c>
    </row>
    <row r="1760" spans="1:11">
      <c r="A1760" s="60" t="s">
        <v>486</v>
      </c>
      <c r="B1760" s="60" t="s">
        <v>802</v>
      </c>
      <c r="C1760" s="59">
        <v>50.26</v>
      </c>
      <c r="D1760" s="60" t="s">
        <v>39</v>
      </c>
      <c r="E1760" s="60" t="s">
        <v>818</v>
      </c>
      <c r="F1760" s="60" t="s">
        <v>40</v>
      </c>
      <c r="G1760" s="60" t="s">
        <v>818</v>
      </c>
      <c r="H1760" s="60" t="s">
        <v>818</v>
      </c>
      <c r="I1760">
        <f>--ISNUMBER(IFERROR(SEARCH(Anketa!$E$3,'SDF biotopi'!$A1760,1),""))</f>
        <v>0</v>
      </c>
      <c r="J1760" t="str">
        <f>IF(I1760=1,COUNTIF($I$2:I1760,1),"")</f>
        <v/>
      </c>
      <c r="K1760" t="str">
        <f>IFERROR(INDEX($B$2:$B$2873,MATCH(ROWS($J$2:J1760),$J$2:$J$2873,0)),"")</f>
        <v/>
      </c>
    </row>
    <row r="1761" spans="1:11">
      <c r="A1761" s="60" t="s">
        <v>486</v>
      </c>
      <c r="B1761" s="60" t="s">
        <v>814</v>
      </c>
      <c r="C1761" s="59">
        <v>754.22</v>
      </c>
      <c r="D1761" s="60" t="s">
        <v>39</v>
      </c>
      <c r="E1761" s="60" t="s">
        <v>41</v>
      </c>
      <c r="F1761" s="60" t="s">
        <v>40</v>
      </c>
      <c r="G1761" s="60" t="s">
        <v>210</v>
      </c>
      <c r="H1761" s="60" t="s">
        <v>210</v>
      </c>
      <c r="I1761">
        <f>--ISNUMBER(IFERROR(SEARCH(Anketa!$E$3,'SDF biotopi'!$A1761,1),""))</f>
        <v>0</v>
      </c>
      <c r="J1761" t="str">
        <f>IF(I1761=1,COUNTIF($I$2:I1761,1),"")</f>
        <v/>
      </c>
      <c r="K1761" t="str">
        <f>IFERROR(INDEX($B$2:$B$2873,MATCH(ROWS($J$2:J1761),$J$2:$J$2873,0)),"")</f>
        <v/>
      </c>
    </row>
    <row r="1762" spans="1:11">
      <c r="A1762" s="60" t="s">
        <v>488</v>
      </c>
      <c r="B1762" s="60" t="s">
        <v>812</v>
      </c>
      <c r="C1762" s="59">
        <v>22.91</v>
      </c>
      <c r="D1762" s="60" t="s">
        <v>39</v>
      </c>
      <c r="E1762" s="60" t="s">
        <v>818</v>
      </c>
      <c r="F1762" s="60" t="s">
        <v>818</v>
      </c>
      <c r="G1762" s="60" t="s">
        <v>818</v>
      </c>
      <c r="H1762" s="60" t="s">
        <v>818</v>
      </c>
      <c r="I1762">
        <f>--ISNUMBER(IFERROR(SEARCH(Anketa!$E$3,'SDF biotopi'!$A1762,1),""))</f>
        <v>0</v>
      </c>
      <c r="J1762" t="str">
        <f>IF(I1762=1,COUNTIF($I$2:I1762,1),"")</f>
        <v/>
      </c>
      <c r="K1762" t="str">
        <f>IFERROR(INDEX($B$2:$B$2873,MATCH(ROWS($J$2:J1762),$J$2:$J$2873,0)),"")</f>
        <v/>
      </c>
    </row>
    <row r="1763" spans="1:11">
      <c r="A1763" s="60" t="s">
        <v>488</v>
      </c>
      <c r="B1763" s="60" t="s">
        <v>807</v>
      </c>
      <c r="C1763" s="59">
        <v>54.5</v>
      </c>
      <c r="D1763" s="60" t="s">
        <v>39</v>
      </c>
      <c r="E1763" s="60" t="s">
        <v>41</v>
      </c>
      <c r="F1763" s="60" t="s">
        <v>40</v>
      </c>
      <c r="G1763" s="60" t="s">
        <v>41</v>
      </c>
      <c r="H1763" s="60" t="s">
        <v>41</v>
      </c>
      <c r="I1763">
        <f>--ISNUMBER(IFERROR(SEARCH(Anketa!$E$3,'SDF biotopi'!$A1763,1),""))</f>
        <v>0</v>
      </c>
      <c r="J1763" t="str">
        <f>IF(I1763=1,COUNTIF($I$2:I1763,1),"")</f>
        <v/>
      </c>
      <c r="K1763" t="str">
        <f>IFERROR(INDEX($B$2:$B$2873,MATCH(ROWS($J$2:J1763),$J$2:$J$2873,0)),"")</f>
        <v/>
      </c>
    </row>
    <row r="1764" spans="1:11">
      <c r="A1764" s="60" t="s">
        <v>488</v>
      </c>
      <c r="B1764" s="60" t="s">
        <v>802</v>
      </c>
      <c r="C1764" s="59">
        <v>6.29</v>
      </c>
      <c r="D1764" s="60" t="s">
        <v>39</v>
      </c>
      <c r="E1764" s="60" t="s">
        <v>41</v>
      </c>
      <c r="F1764" s="60" t="s">
        <v>40</v>
      </c>
      <c r="G1764" s="60" t="s">
        <v>41</v>
      </c>
      <c r="H1764" s="60" t="s">
        <v>40</v>
      </c>
      <c r="I1764">
        <f>--ISNUMBER(IFERROR(SEARCH(Anketa!$E$3,'SDF biotopi'!$A1764,1),""))</f>
        <v>0</v>
      </c>
      <c r="J1764" t="str">
        <f>IF(I1764=1,COUNTIF($I$2:I1764,1),"")</f>
        <v/>
      </c>
      <c r="K1764" t="str">
        <f>IFERROR(INDEX($B$2:$B$2873,MATCH(ROWS($J$2:J1764),$J$2:$J$2873,0)),"")</f>
        <v/>
      </c>
    </row>
    <row r="1765" spans="1:11">
      <c r="A1765" s="60" t="s">
        <v>488</v>
      </c>
      <c r="B1765" s="60" t="s">
        <v>816</v>
      </c>
      <c r="C1765" s="59">
        <v>7.34</v>
      </c>
      <c r="D1765" s="60" t="s">
        <v>39</v>
      </c>
      <c r="E1765" s="60" t="s">
        <v>818</v>
      </c>
      <c r="F1765" s="60" t="s">
        <v>40</v>
      </c>
      <c r="G1765" s="60" t="s">
        <v>818</v>
      </c>
      <c r="H1765" s="60" t="s">
        <v>818</v>
      </c>
      <c r="I1765">
        <f>--ISNUMBER(IFERROR(SEARCH(Anketa!$E$3,'SDF biotopi'!$A1765,1),""))</f>
        <v>0</v>
      </c>
      <c r="J1765" t="str">
        <f>IF(I1765=1,COUNTIF($I$2:I1765,1),"")</f>
        <v/>
      </c>
      <c r="K1765" t="str">
        <f>IFERROR(INDEX($B$2:$B$2873,MATCH(ROWS($J$2:J1765),$J$2:$J$2873,0)),"")</f>
        <v/>
      </c>
    </row>
    <row r="1766" spans="1:11">
      <c r="A1766" s="60" t="s">
        <v>490</v>
      </c>
      <c r="B1766" s="60" t="s">
        <v>807</v>
      </c>
      <c r="C1766" s="59">
        <v>0.69</v>
      </c>
      <c r="D1766" s="60" t="s">
        <v>39</v>
      </c>
      <c r="E1766" s="60" t="s">
        <v>818</v>
      </c>
      <c r="F1766" s="60" t="s">
        <v>40</v>
      </c>
      <c r="G1766" s="60" t="s">
        <v>818</v>
      </c>
      <c r="H1766" s="60" t="s">
        <v>818</v>
      </c>
      <c r="I1766">
        <f>--ISNUMBER(IFERROR(SEARCH(Anketa!$E$3,'SDF biotopi'!$A1766,1),""))</f>
        <v>0</v>
      </c>
      <c r="J1766" t="str">
        <f>IF(I1766=1,COUNTIF($I$2:I1766,1),"")</f>
        <v/>
      </c>
      <c r="K1766" t="str">
        <f>IFERROR(INDEX($B$2:$B$2873,MATCH(ROWS($J$2:J1766),$J$2:$J$2873,0)),"")</f>
        <v/>
      </c>
    </row>
    <row r="1767" spans="1:11">
      <c r="A1767" s="60" t="s">
        <v>490</v>
      </c>
      <c r="B1767" s="60" t="s">
        <v>811</v>
      </c>
      <c r="C1767" s="59">
        <v>56.5</v>
      </c>
      <c r="D1767" s="60" t="s">
        <v>39</v>
      </c>
      <c r="E1767" s="60" t="s">
        <v>818</v>
      </c>
      <c r="F1767" s="60" t="s">
        <v>40</v>
      </c>
      <c r="G1767" s="60" t="s">
        <v>818</v>
      </c>
      <c r="H1767" s="60" t="s">
        <v>818</v>
      </c>
      <c r="I1767">
        <f>--ISNUMBER(IFERROR(SEARCH(Anketa!$E$3,'SDF biotopi'!$A1767,1),""))</f>
        <v>0</v>
      </c>
      <c r="J1767" t="str">
        <f>IF(I1767=1,COUNTIF($I$2:I1767,1),"")</f>
        <v/>
      </c>
      <c r="K1767" t="str">
        <f>IFERROR(INDEX($B$2:$B$2873,MATCH(ROWS($J$2:J1767),$J$2:$J$2873,0)),"")</f>
        <v/>
      </c>
    </row>
    <row r="1768" spans="1:11">
      <c r="A1768" s="60" t="s">
        <v>490</v>
      </c>
      <c r="B1768" s="60" t="s">
        <v>812</v>
      </c>
      <c r="C1768" s="59">
        <v>132.51</v>
      </c>
      <c r="D1768" s="60" t="s">
        <v>39</v>
      </c>
      <c r="E1768" s="60" t="s">
        <v>210</v>
      </c>
      <c r="F1768" s="60" t="s">
        <v>40</v>
      </c>
      <c r="G1768" s="60" t="s">
        <v>210</v>
      </c>
      <c r="H1768" s="60" t="s">
        <v>210</v>
      </c>
      <c r="I1768">
        <f>--ISNUMBER(IFERROR(SEARCH(Anketa!$E$3,'SDF biotopi'!$A1768,1),""))</f>
        <v>0</v>
      </c>
      <c r="J1768" t="str">
        <f>IF(I1768=1,COUNTIF($I$2:I1768,1),"")</f>
        <v/>
      </c>
      <c r="K1768" t="str">
        <f>IFERROR(INDEX($B$2:$B$2873,MATCH(ROWS($J$2:J1768),$J$2:$J$2873,0)),"")</f>
        <v/>
      </c>
    </row>
    <row r="1769" spans="1:11">
      <c r="A1769" s="60" t="s">
        <v>492</v>
      </c>
      <c r="B1769" s="60" t="s">
        <v>815</v>
      </c>
      <c r="C1769" s="59">
        <v>8.25</v>
      </c>
      <c r="D1769" s="60" t="s">
        <v>39</v>
      </c>
      <c r="E1769" s="60" t="s">
        <v>41</v>
      </c>
      <c r="F1769" s="60" t="s">
        <v>40</v>
      </c>
      <c r="G1769" s="60" t="s">
        <v>41</v>
      </c>
      <c r="H1769" s="60" t="s">
        <v>41</v>
      </c>
      <c r="I1769">
        <f>--ISNUMBER(IFERROR(SEARCH(Anketa!$E$3,'SDF biotopi'!$A1769,1),""))</f>
        <v>0</v>
      </c>
      <c r="J1769" t="str">
        <f>IF(I1769=1,COUNTIF($I$2:I1769,1),"")</f>
        <v/>
      </c>
      <c r="K1769" t="str">
        <f>IFERROR(INDEX($B$2:$B$2873,MATCH(ROWS($J$2:J1769),$J$2:$J$2873,0)),"")</f>
        <v/>
      </c>
    </row>
    <row r="1770" spans="1:11">
      <c r="A1770" s="60" t="s">
        <v>492</v>
      </c>
      <c r="B1770" s="60" t="s">
        <v>821</v>
      </c>
      <c r="C1770" s="59">
        <v>1.86</v>
      </c>
      <c r="D1770" s="60" t="s">
        <v>39</v>
      </c>
      <c r="E1770" s="60" t="s">
        <v>40</v>
      </c>
      <c r="F1770" s="60" t="s">
        <v>41</v>
      </c>
      <c r="G1770" s="60" t="s">
        <v>41</v>
      </c>
      <c r="H1770" s="60" t="s">
        <v>41</v>
      </c>
      <c r="I1770">
        <f>--ISNUMBER(IFERROR(SEARCH(Anketa!$E$3,'SDF biotopi'!$A1770,1),""))</f>
        <v>0</v>
      </c>
      <c r="J1770" t="str">
        <f>IF(I1770=1,COUNTIF($I$2:I1770,1),"")</f>
        <v/>
      </c>
      <c r="K1770" t="str">
        <f>IFERROR(INDEX($B$2:$B$2873,MATCH(ROWS($J$2:J1770),$J$2:$J$2873,0)),"")</f>
        <v/>
      </c>
    </row>
    <row r="1771" spans="1:11">
      <c r="A1771" s="60" t="s">
        <v>492</v>
      </c>
      <c r="B1771" s="60" t="s">
        <v>840</v>
      </c>
      <c r="C1771" s="59">
        <v>0.92</v>
      </c>
      <c r="D1771" s="60" t="s">
        <v>39</v>
      </c>
      <c r="E1771" s="60" t="s">
        <v>818</v>
      </c>
      <c r="F1771" s="60" t="s">
        <v>40</v>
      </c>
      <c r="G1771" s="60" t="s">
        <v>818</v>
      </c>
      <c r="H1771" s="60" t="s">
        <v>818</v>
      </c>
      <c r="I1771">
        <f>--ISNUMBER(IFERROR(SEARCH(Anketa!$E$3,'SDF biotopi'!$A1771,1),""))</f>
        <v>0</v>
      </c>
      <c r="J1771" t="str">
        <f>IF(I1771=1,COUNTIF($I$2:I1771,1),"")</f>
        <v/>
      </c>
      <c r="K1771" t="str">
        <f>IFERROR(INDEX($B$2:$B$2873,MATCH(ROWS($J$2:J1771),$J$2:$J$2873,0)),"")</f>
        <v/>
      </c>
    </row>
    <row r="1772" spans="1:11">
      <c r="A1772" s="60" t="s">
        <v>492</v>
      </c>
      <c r="B1772" s="60" t="s">
        <v>820</v>
      </c>
      <c r="C1772" s="59">
        <v>48.06</v>
      </c>
      <c r="D1772" s="60" t="s">
        <v>39</v>
      </c>
      <c r="E1772" s="60" t="s">
        <v>818</v>
      </c>
      <c r="F1772" s="60" t="s">
        <v>40</v>
      </c>
      <c r="G1772" s="60" t="s">
        <v>818</v>
      </c>
      <c r="H1772" s="60" t="s">
        <v>818</v>
      </c>
      <c r="I1772">
        <f>--ISNUMBER(IFERROR(SEARCH(Anketa!$E$3,'SDF biotopi'!$A1772,1),""))</f>
        <v>0</v>
      </c>
      <c r="J1772" t="str">
        <f>IF(I1772=1,COUNTIF($I$2:I1772,1),"")</f>
        <v/>
      </c>
      <c r="K1772" t="str">
        <f>IFERROR(INDEX($B$2:$B$2873,MATCH(ROWS($J$2:J1772),$J$2:$J$2873,0)),"")</f>
        <v/>
      </c>
    </row>
    <row r="1773" spans="1:11">
      <c r="A1773" s="60" t="s">
        <v>492</v>
      </c>
      <c r="B1773" s="60" t="s">
        <v>825</v>
      </c>
      <c r="C1773" s="59">
        <v>194.92</v>
      </c>
      <c r="D1773" s="60" t="s">
        <v>39</v>
      </c>
      <c r="E1773" s="60" t="s">
        <v>818</v>
      </c>
      <c r="F1773" s="60" t="s">
        <v>40</v>
      </c>
      <c r="G1773" s="60" t="s">
        <v>818</v>
      </c>
      <c r="H1773" s="60" t="s">
        <v>818</v>
      </c>
      <c r="I1773">
        <f>--ISNUMBER(IFERROR(SEARCH(Anketa!$E$3,'SDF biotopi'!$A1773,1),""))</f>
        <v>0</v>
      </c>
      <c r="J1773" t="str">
        <f>IF(I1773=1,COUNTIF($I$2:I1773,1),"")</f>
        <v/>
      </c>
      <c r="K1773" t="str">
        <f>IFERROR(INDEX($B$2:$B$2873,MATCH(ROWS($J$2:J1773),$J$2:$J$2873,0)),"")</f>
        <v/>
      </c>
    </row>
    <row r="1774" spans="1:11">
      <c r="A1774" s="60" t="s">
        <v>492</v>
      </c>
      <c r="B1774" s="60" t="s">
        <v>817</v>
      </c>
      <c r="C1774" s="59">
        <v>24.21</v>
      </c>
      <c r="D1774" s="60" t="s">
        <v>39</v>
      </c>
      <c r="E1774" s="60" t="s">
        <v>41</v>
      </c>
      <c r="F1774" s="60" t="s">
        <v>40</v>
      </c>
      <c r="G1774" s="60" t="s">
        <v>41</v>
      </c>
      <c r="H1774" s="60" t="s">
        <v>41</v>
      </c>
      <c r="I1774">
        <f>--ISNUMBER(IFERROR(SEARCH(Anketa!$E$3,'SDF biotopi'!$A1774,1),""))</f>
        <v>0</v>
      </c>
      <c r="J1774" t="str">
        <f>IF(I1774=1,COUNTIF($I$2:I1774,1),"")</f>
        <v/>
      </c>
      <c r="K1774" t="str">
        <f>IFERROR(INDEX($B$2:$B$2873,MATCH(ROWS($J$2:J1774),$J$2:$J$2873,0)),"")</f>
        <v/>
      </c>
    </row>
    <row r="1775" spans="1:11">
      <c r="A1775" s="60" t="s">
        <v>492</v>
      </c>
      <c r="B1775" s="60" t="s">
        <v>835</v>
      </c>
      <c r="C1775" s="59">
        <v>1.17</v>
      </c>
      <c r="D1775" s="60" t="s">
        <v>39</v>
      </c>
      <c r="E1775" s="60" t="s">
        <v>818</v>
      </c>
      <c r="F1775" s="60" t="s">
        <v>40</v>
      </c>
      <c r="G1775" s="60" t="s">
        <v>818</v>
      </c>
      <c r="H1775" s="60" t="s">
        <v>818</v>
      </c>
      <c r="I1775">
        <f>--ISNUMBER(IFERROR(SEARCH(Anketa!$E$3,'SDF biotopi'!$A1775,1),""))</f>
        <v>0</v>
      </c>
      <c r="J1775" t="str">
        <f>IF(I1775=1,COUNTIF($I$2:I1775,1),"")</f>
        <v/>
      </c>
      <c r="K1775" t="str">
        <f>IFERROR(INDEX($B$2:$B$2873,MATCH(ROWS($J$2:J1775),$J$2:$J$2873,0)),"")</f>
        <v/>
      </c>
    </row>
    <row r="1776" spans="1:11">
      <c r="A1776" s="60" t="s">
        <v>494</v>
      </c>
      <c r="B1776" s="60" t="s">
        <v>817</v>
      </c>
      <c r="C1776" s="59">
        <v>7.5</v>
      </c>
      <c r="D1776" s="60" t="s">
        <v>39</v>
      </c>
      <c r="E1776" s="60" t="s">
        <v>41</v>
      </c>
      <c r="F1776" s="60" t="s">
        <v>40</v>
      </c>
      <c r="G1776" s="60" t="s">
        <v>41</v>
      </c>
      <c r="H1776" s="60" t="s">
        <v>40</v>
      </c>
      <c r="I1776">
        <f>--ISNUMBER(IFERROR(SEARCH(Anketa!$E$3,'SDF biotopi'!$A1776,1),""))</f>
        <v>0</v>
      </c>
      <c r="J1776" t="str">
        <f>IF(I1776=1,COUNTIF($I$2:I1776,1),"")</f>
        <v/>
      </c>
      <c r="K1776" t="str">
        <f>IFERROR(INDEX($B$2:$B$2873,MATCH(ROWS($J$2:J1776),$J$2:$J$2873,0)),"")</f>
        <v/>
      </c>
    </row>
    <row r="1777" spans="1:11">
      <c r="A1777" s="60" t="s">
        <v>494</v>
      </c>
      <c r="B1777" s="60" t="s">
        <v>820</v>
      </c>
      <c r="C1777" s="59">
        <v>1.26</v>
      </c>
      <c r="D1777" s="60" t="s">
        <v>39</v>
      </c>
      <c r="E1777" s="60" t="s">
        <v>40</v>
      </c>
      <c r="F1777" s="60" t="s">
        <v>40</v>
      </c>
      <c r="G1777" s="60" t="s">
        <v>41</v>
      </c>
      <c r="H1777" s="60" t="s">
        <v>40</v>
      </c>
      <c r="I1777">
        <f>--ISNUMBER(IFERROR(SEARCH(Anketa!$E$3,'SDF biotopi'!$A1777,1),""))</f>
        <v>0</v>
      </c>
      <c r="J1777" t="str">
        <f>IF(I1777=1,COUNTIF($I$2:I1777,1),"")</f>
        <v/>
      </c>
      <c r="K1777" t="str">
        <f>IFERROR(INDEX($B$2:$B$2873,MATCH(ROWS($J$2:J1777),$J$2:$J$2873,0)),"")</f>
        <v/>
      </c>
    </row>
    <row r="1778" spans="1:11">
      <c r="A1778" s="60" t="s">
        <v>494</v>
      </c>
      <c r="B1778" s="60" t="s">
        <v>807</v>
      </c>
      <c r="C1778" s="59">
        <v>8.6</v>
      </c>
      <c r="D1778" s="60" t="s">
        <v>39</v>
      </c>
      <c r="E1778" s="60" t="s">
        <v>40</v>
      </c>
      <c r="F1778" s="60" t="s">
        <v>40</v>
      </c>
      <c r="G1778" s="60" t="s">
        <v>41</v>
      </c>
      <c r="H1778" s="60" t="s">
        <v>40</v>
      </c>
      <c r="I1778">
        <f>--ISNUMBER(IFERROR(SEARCH(Anketa!$E$3,'SDF biotopi'!$A1778,1),""))</f>
        <v>0</v>
      </c>
      <c r="J1778" t="str">
        <f>IF(I1778=1,COUNTIF($I$2:I1778,1),"")</f>
        <v/>
      </c>
      <c r="K1778" t="str">
        <f>IFERROR(INDEX($B$2:$B$2873,MATCH(ROWS($J$2:J1778),$J$2:$J$2873,0)),"")</f>
        <v/>
      </c>
    </row>
    <row r="1779" spans="1:11">
      <c r="A1779" s="60" t="s">
        <v>494</v>
      </c>
      <c r="B1779" s="60" t="s">
        <v>811</v>
      </c>
      <c r="C1779" s="59">
        <v>340.54</v>
      </c>
      <c r="D1779" s="60" t="s">
        <v>39</v>
      </c>
      <c r="E1779" s="60" t="s">
        <v>41</v>
      </c>
      <c r="F1779" s="60" t="s">
        <v>41</v>
      </c>
      <c r="G1779" s="60" t="s">
        <v>210</v>
      </c>
      <c r="H1779" s="60" t="s">
        <v>210</v>
      </c>
      <c r="I1779">
        <f>--ISNUMBER(IFERROR(SEARCH(Anketa!$E$3,'SDF biotopi'!$A1779,1),""))</f>
        <v>0</v>
      </c>
      <c r="J1779" t="str">
        <f>IF(I1779=1,COUNTIF($I$2:I1779,1),"")</f>
        <v/>
      </c>
      <c r="K1779" t="str">
        <f>IFERROR(INDEX($B$2:$B$2873,MATCH(ROWS($J$2:J1779),$J$2:$J$2873,0)),"")</f>
        <v/>
      </c>
    </row>
    <row r="1780" spans="1:11">
      <c r="A1780" s="60" t="s">
        <v>494</v>
      </c>
      <c r="B1780" s="60" t="s">
        <v>812</v>
      </c>
      <c r="C1780" s="59">
        <v>4.1500000000000004</v>
      </c>
      <c r="D1780" s="60" t="s">
        <v>39</v>
      </c>
      <c r="E1780" s="60" t="s">
        <v>40</v>
      </c>
      <c r="F1780" s="60" t="s">
        <v>40</v>
      </c>
      <c r="G1780" s="60" t="s">
        <v>41</v>
      </c>
      <c r="H1780" s="60" t="s">
        <v>40</v>
      </c>
      <c r="I1780">
        <f>--ISNUMBER(IFERROR(SEARCH(Anketa!$E$3,'SDF biotopi'!$A1780,1),""))</f>
        <v>0</v>
      </c>
      <c r="J1780" t="str">
        <f>IF(I1780=1,COUNTIF($I$2:I1780,1),"")</f>
        <v/>
      </c>
      <c r="K1780" t="str">
        <f>IFERROR(INDEX($B$2:$B$2873,MATCH(ROWS($J$2:J1780),$J$2:$J$2873,0)),"")</f>
        <v/>
      </c>
    </row>
    <row r="1781" spans="1:11">
      <c r="A1781" s="60" t="s">
        <v>494</v>
      </c>
      <c r="B1781" s="60" t="s">
        <v>803</v>
      </c>
      <c r="C1781" s="59">
        <v>4.4000000000000004</v>
      </c>
      <c r="D1781" s="60" t="s">
        <v>39</v>
      </c>
      <c r="E1781" s="60" t="s">
        <v>41</v>
      </c>
      <c r="F1781" s="60" t="s">
        <v>40</v>
      </c>
      <c r="G1781" s="60" t="s">
        <v>210</v>
      </c>
      <c r="H1781" s="60" t="s">
        <v>210</v>
      </c>
      <c r="I1781">
        <f>--ISNUMBER(IFERROR(SEARCH(Anketa!$E$3,'SDF biotopi'!$A1781,1),""))</f>
        <v>0</v>
      </c>
      <c r="J1781" t="str">
        <f>IF(I1781=1,COUNTIF($I$2:I1781,1),"")</f>
        <v/>
      </c>
      <c r="K1781" t="str">
        <f>IFERROR(INDEX($B$2:$B$2873,MATCH(ROWS($J$2:J1781),$J$2:$J$2873,0)),"")</f>
        <v/>
      </c>
    </row>
    <row r="1782" spans="1:11">
      <c r="A1782" s="60" t="s">
        <v>494</v>
      </c>
      <c r="B1782" s="60" t="s">
        <v>816</v>
      </c>
      <c r="C1782" s="59">
        <v>137</v>
      </c>
      <c r="D1782" s="60" t="s">
        <v>39</v>
      </c>
      <c r="E1782" s="60" t="s">
        <v>41</v>
      </c>
      <c r="F1782" s="60" t="s">
        <v>40</v>
      </c>
      <c r="G1782" s="60" t="s">
        <v>210</v>
      </c>
      <c r="H1782" s="60" t="s">
        <v>41</v>
      </c>
      <c r="I1782">
        <f>--ISNUMBER(IFERROR(SEARCH(Anketa!$E$3,'SDF biotopi'!$A1782,1),""))</f>
        <v>0</v>
      </c>
      <c r="J1782" t="str">
        <f>IF(I1782=1,COUNTIF($I$2:I1782,1),"")</f>
        <v/>
      </c>
      <c r="K1782" t="str">
        <f>IFERROR(INDEX($B$2:$B$2873,MATCH(ROWS($J$2:J1782),$J$2:$J$2873,0)),"")</f>
        <v/>
      </c>
    </row>
    <row r="1783" spans="1:11">
      <c r="A1783" s="60" t="s">
        <v>494</v>
      </c>
      <c r="B1783" s="60" t="s">
        <v>827</v>
      </c>
      <c r="C1783" s="59">
        <v>1.9</v>
      </c>
      <c r="D1783" s="60" t="s">
        <v>39</v>
      </c>
      <c r="E1783" s="60" t="s">
        <v>40</v>
      </c>
      <c r="F1783" s="60" t="s">
        <v>40</v>
      </c>
      <c r="G1783" s="60" t="s">
        <v>41</v>
      </c>
      <c r="H1783" s="60" t="s">
        <v>40</v>
      </c>
      <c r="I1783">
        <f>--ISNUMBER(IFERROR(SEARCH(Anketa!$E$3,'SDF biotopi'!$A1783,1),""))</f>
        <v>0</v>
      </c>
      <c r="J1783" t="str">
        <f>IF(I1783=1,COUNTIF($I$2:I1783,1),"")</f>
        <v/>
      </c>
      <c r="K1783" t="str">
        <f>IFERROR(INDEX($B$2:$B$2873,MATCH(ROWS($J$2:J1783),$J$2:$J$2873,0)),"")</f>
        <v/>
      </c>
    </row>
    <row r="1784" spans="1:11">
      <c r="A1784" s="60" t="s">
        <v>496</v>
      </c>
      <c r="B1784" s="60" t="s">
        <v>820</v>
      </c>
      <c r="C1784" s="59">
        <v>0.28000000000000003</v>
      </c>
      <c r="D1784" s="60" t="s">
        <v>39</v>
      </c>
      <c r="E1784" s="60" t="s">
        <v>818</v>
      </c>
      <c r="F1784" s="60" t="s">
        <v>40</v>
      </c>
      <c r="G1784" s="60" t="s">
        <v>818</v>
      </c>
      <c r="H1784" s="60" t="s">
        <v>818</v>
      </c>
      <c r="I1784">
        <f>--ISNUMBER(IFERROR(SEARCH(Anketa!$E$3,'SDF biotopi'!$A1784,1),""))</f>
        <v>0</v>
      </c>
      <c r="J1784" t="str">
        <f>IF(I1784=1,COUNTIF($I$2:I1784,1),"")</f>
        <v/>
      </c>
      <c r="K1784" t="str">
        <f>IFERROR(INDEX($B$2:$B$2873,MATCH(ROWS($J$2:J1784),$J$2:$J$2873,0)),"")</f>
        <v/>
      </c>
    </row>
    <row r="1785" spans="1:11">
      <c r="A1785" s="60" t="s">
        <v>496</v>
      </c>
      <c r="B1785" s="60" t="s">
        <v>805</v>
      </c>
      <c r="C1785" s="59">
        <v>9.94</v>
      </c>
      <c r="D1785" s="60" t="s">
        <v>39</v>
      </c>
      <c r="E1785" s="60" t="s">
        <v>210</v>
      </c>
      <c r="F1785" s="60" t="s">
        <v>40</v>
      </c>
      <c r="G1785" s="60" t="s">
        <v>210</v>
      </c>
      <c r="H1785" s="60" t="s">
        <v>210</v>
      </c>
      <c r="I1785">
        <f>--ISNUMBER(IFERROR(SEARCH(Anketa!$E$3,'SDF biotopi'!$A1785,1),""))</f>
        <v>0</v>
      </c>
      <c r="J1785" t="str">
        <f>IF(I1785=1,COUNTIF($I$2:I1785,1),"")</f>
        <v/>
      </c>
      <c r="K1785" t="str">
        <f>IFERROR(INDEX($B$2:$B$2873,MATCH(ROWS($J$2:J1785),$J$2:$J$2873,0)),"")</f>
        <v/>
      </c>
    </row>
    <row r="1786" spans="1:11">
      <c r="A1786" s="60" t="s">
        <v>496</v>
      </c>
      <c r="B1786" s="60" t="s">
        <v>828</v>
      </c>
      <c r="C1786" s="59">
        <v>48.42</v>
      </c>
      <c r="D1786" s="60" t="s">
        <v>39</v>
      </c>
      <c r="E1786" s="60" t="s">
        <v>210</v>
      </c>
      <c r="F1786" s="60" t="s">
        <v>40</v>
      </c>
      <c r="G1786" s="60" t="s">
        <v>210</v>
      </c>
      <c r="H1786" s="60" t="s">
        <v>210</v>
      </c>
      <c r="I1786">
        <f>--ISNUMBER(IFERROR(SEARCH(Anketa!$E$3,'SDF biotopi'!$A1786,1),""))</f>
        <v>0</v>
      </c>
      <c r="J1786" t="str">
        <f>IF(I1786=1,COUNTIF($I$2:I1786,1),"")</f>
        <v/>
      </c>
      <c r="K1786" t="str">
        <f>IFERROR(INDEX($B$2:$B$2873,MATCH(ROWS($J$2:J1786),$J$2:$J$2873,0)),"")</f>
        <v/>
      </c>
    </row>
    <row r="1787" spans="1:11">
      <c r="A1787" s="60" t="s">
        <v>496</v>
      </c>
      <c r="B1787" s="60" t="s">
        <v>802</v>
      </c>
      <c r="C1787" s="59">
        <v>66.39</v>
      </c>
      <c r="D1787" s="60" t="s">
        <v>39</v>
      </c>
      <c r="E1787" s="60" t="s">
        <v>818</v>
      </c>
      <c r="F1787" s="60" t="s">
        <v>40</v>
      </c>
      <c r="G1787" s="60" t="s">
        <v>818</v>
      </c>
      <c r="H1787" s="60" t="s">
        <v>818</v>
      </c>
      <c r="I1787">
        <f>--ISNUMBER(IFERROR(SEARCH(Anketa!$E$3,'SDF biotopi'!$A1787,1),""))</f>
        <v>0</v>
      </c>
      <c r="J1787" t="str">
        <f>IF(I1787=1,COUNTIF($I$2:I1787,1),"")</f>
        <v/>
      </c>
      <c r="K1787" t="str">
        <f>IFERROR(INDEX($B$2:$B$2873,MATCH(ROWS($J$2:J1787),$J$2:$J$2873,0)),"")</f>
        <v/>
      </c>
    </row>
    <row r="1788" spans="1:11">
      <c r="A1788" s="60" t="s">
        <v>496</v>
      </c>
      <c r="B1788" s="60" t="s">
        <v>853</v>
      </c>
      <c r="C1788" s="59">
        <v>4.6100000000000003</v>
      </c>
      <c r="D1788" s="60" t="s">
        <v>39</v>
      </c>
      <c r="E1788" s="60" t="s">
        <v>818</v>
      </c>
      <c r="F1788" s="60" t="s">
        <v>40</v>
      </c>
      <c r="G1788" s="60" t="s">
        <v>818</v>
      </c>
      <c r="H1788" s="60" t="s">
        <v>818</v>
      </c>
      <c r="I1788">
        <f>--ISNUMBER(IFERROR(SEARCH(Anketa!$E$3,'SDF biotopi'!$A1788,1),""))</f>
        <v>0</v>
      </c>
      <c r="J1788" t="str">
        <f>IF(I1788=1,COUNTIF($I$2:I1788,1),"")</f>
        <v/>
      </c>
      <c r="K1788" t="str">
        <f>IFERROR(INDEX($B$2:$B$2873,MATCH(ROWS($J$2:J1788),$J$2:$J$2873,0)),"")</f>
        <v/>
      </c>
    </row>
    <row r="1789" spans="1:11">
      <c r="A1789" s="60" t="s">
        <v>496</v>
      </c>
      <c r="B1789" s="60" t="s">
        <v>816</v>
      </c>
      <c r="C1789" s="59">
        <v>11.93</v>
      </c>
      <c r="D1789" s="60" t="s">
        <v>39</v>
      </c>
      <c r="E1789" s="60" t="s">
        <v>818</v>
      </c>
      <c r="F1789" s="60" t="s">
        <v>40</v>
      </c>
      <c r="G1789" s="60" t="s">
        <v>818</v>
      </c>
      <c r="H1789" s="60" t="s">
        <v>818</v>
      </c>
      <c r="I1789">
        <f>--ISNUMBER(IFERROR(SEARCH(Anketa!$E$3,'SDF biotopi'!$A1789,1),""))</f>
        <v>0</v>
      </c>
      <c r="J1789" t="str">
        <f>IF(I1789=1,COUNTIF($I$2:I1789,1),"")</f>
        <v/>
      </c>
      <c r="K1789" t="str">
        <f>IFERROR(INDEX($B$2:$B$2873,MATCH(ROWS($J$2:J1789),$J$2:$J$2873,0)),"")</f>
        <v/>
      </c>
    </row>
    <row r="1790" spans="1:11">
      <c r="A1790" s="60" t="s">
        <v>496</v>
      </c>
      <c r="B1790" s="60" t="s">
        <v>807</v>
      </c>
      <c r="C1790" s="59">
        <v>113.02</v>
      </c>
      <c r="D1790" s="60" t="s">
        <v>39</v>
      </c>
      <c r="E1790" s="60" t="s">
        <v>41</v>
      </c>
      <c r="F1790" s="60" t="s">
        <v>40</v>
      </c>
      <c r="G1790" s="60" t="s">
        <v>41</v>
      </c>
      <c r="H1790" s="60" t="s">
        <v>41</v>
      </c>
      <c r="I1790">
        <f>--ISNUMBER(IFERROR(SEARCH(Anketa!$E$3,'SDF biotopi'!$A1790,1),""))</f>
        <v>0</v>
      </c>
      <c r="J1790" t="str">
        <f>IF(I1790=1,COUNTIF($I$2:I1790,1),"")</f>
        <v/>
      </c>
      <c r="K1790" t="str">
        <f>IFERROR(INDEX($B$2:$B$2873,MATCH(ROWS($J$2:J1790),$J$2:$J$2873,0)),"")</f>
        <v/>
      </c>
    </row>
    <row r="1791" spans="1:11">
      <c r="A1791" s="60" t="s">
        <v>496</v>
      </c>
      <c r="B1791" s="60" t="s">
        <v>808</v>
      </c>
      <c r="C1791" s="59">
        <v>818.46</v>
      </c>
      <c r="D1791" s="60" t="s">
        <v>39</v>
      </c>
      <c r="E1791" s="60" t="s">
        <v>41</v>
      </c>
      <c r="F1791" s="60" t="s">
        <v>40</v>
      </c>
      <c r="G1791" s="60" t="s">
        <v>41</v>
      </c>
      <c r="H1791" s="60" t="s">
        <v>41</v>
      </c>
      <c r="I1791">
        <f>--ISNUMBER(IFERROR(SEARCH(Anketa!$E$3,'SDF biotopi'!$A1791,1),""))</f>
        <v>0</v>
      </c>
      <c r="J1791" t="str">
        <f>IF(I1791=1,COUNTIF($I$2:I1791,1),"")</f>
        <v/>
      </c>
      <c r="K1791" t="str">
        <f>IFERROR(INDEX($B$2:$B$2873,MATCH(ROWS($J$2:J1791),$J$2:$J$2873,0)),"")</f>
        <v/>
      </c>
    </row>
    <row r="1792" spans="1:11">
      <c r="A1792" s="60" t="s">
        <v>496</v>
      </c>
      <c r="B1792" s="60" t="s">
        <v>812</v>
      </c>
      <c r="C1792" s="59">
        <v>11.97</v>
      </c>
      <c r="D1792" s="60" t="s">
        <v>39</v>
      </c>
      <c r="E1792" s="60" t="s">
        <v>818</v>
      </c>
      <c r="F1792" s="60" t="s">
        <v>40</v>
      </c>
      <c r="G1792" s="60" t="s">
        <v>818</v>
      </c>
      <c r="H1792" s="60" t="s">
        <v>818</v>
      </c>
      <c r="I1792">
        <f>--ISNUMBER(IFERROR(SEARCH(Anketa!$E$3,'SDF biotopi'!$A1792,1),""))</f>
        <v>0</v>
      </c>
      <c r="J1792" t="str">
        <f>IF(I1792=1,COUNTIF($I$2:I1792,1),"")</f>
        <v/>
      </c>
      <c r="K1792" t="str">
        <f>IFERROR(INDEX($B$2:$B$2873,MATCH(ROWS($J$2:J1792),$J$2:$J$2873,0)),"")</f>
        <v/>
      </c>
    </row>
    <row r="1793" spans="1:11">
      <c r="A1793" s="60" t="s">
        <v>496</v>
      </c>
      <c r="B1793" s="60" t="s">
        <v>814</v>
      </c>
      <c r="C1793" s="59">
        <v>461.68</v>
      </c>
      <c r="D1793" s="60" t="s">
        <v>39</v>
      </c>
      <c r="E1793" s="60" t="s">
        <v>210</v>
      </c>
      <c r="F1793" s="60" t="s">
        <v>40</v>
      </c>
      <c r="G1793" s="60" t="s">
        <v>41</v>
      </c>
      <c r="H1793" s="60" t="s">
        <v>210</v>
      </c>
      <c r="I1793">
        <f>--ISNUMBER(IFERROR(SEARCH(Anketa!$E$3,'SDF biotopi'!$A1793,1),""))</f>
        <v>0</v>
      </c>
      <c r="J1793" t="str">
        <f>IF(I1793=1,COUNTIF($I$2:I1793,1),"")</f>
        <v/>
      </c>
      <c r="K1793" t="str">
        <f>IFERROR(INDEX($B$2:$B$2873,MATCH(ROWS($J$2:J1793),$J$2:$J$2873,0)),"")</f>
        <v/>
      </c>
    </row>
    <row r="1794" spans="1:11">
      <c r="A1794" s="60" t="s">
        <v>496</v>
      </c>
      <c r="B1794" s="60" t="s">
        <v>810</v>
      </c>
      <c r="C1794" s="59">
        <v>0</v>
      </c>
      <c r="D1794" s="60" t="s">
        <v>39</v>
      </c>
      <c r="E1794" s="60" t="s">
        <v>50</v>
      </c>
      <c r="F1794" s="60" t="s">
        <v>818</v>
      </c>
      <c r="G1794" s="60" t="s">
        <v>818</v>
      </c>
      <c r="H1794" s="60" t="s">
        <v>818</v>
      </c>
      <c r="I1794">
        <f>--ISNUMBER(IFERROR(SEARCH(Anketa!$E$3,'SDF biotopi'!$A1794,1),""))</f>
        <v>0</v>
      </c>
      <c r="J1794" t="str">
        <f>IF(I1794=1,COUNTIF($I$2:I1794,1),"")</f>
        <v/>
      </c>
      <c r="K1794" t="str">
        <f>IFERROR(INDEX($B$2:$B$2873,MATCH(ROWS($J$2:J1794),$J$2:$J$2873,0)),"")</f>
        <v/>
      </c>
    </row>
    <row r="1795" spans="1:11">
      <c r="A1795" s="60" t="s">
        <v>496</v>
      </c>
      <c r="B1795" s="60" t="s">
        <v>804</v>
      </c>
      <c r="C1795" s="59">
        <v>1.93</v>
      </c>
      <c r="D1795" s="60" t="s">
        <v>39</v>
      </c>
      <c r="E1795" s="60" t="s">
        <v>210</v>
      </c>
      <c r="F1795" s="60" t="s">
        <v>40</v>
      </c>
      <c r="G1795" s="60" t="s">
        <v>210</v>
      </c>
      <c r="H1795" s="60" t="s">
        <v>210</v>
      </c>
      <c r="I1795">
        <f>--ISNUMBER(IFERROR(SEARCH(Anketa!$E$3,'SDF biotopi'!$A1795,1),""))</f>
        <v>0</v>
      </c>
      <c r="J1795" t="str">
        <f>IF(I1795=1,COUNTIF($I$2:I1795,1),"")</f>
        <v/>
      </c>
      <c r="K1795" t="str">
        <f>IFERROR(INDEX($B$2:$B$2873,MATCH(ROWS($J$2:J1795),$J$2:$J$2873,0)),"")</f>
        <v/>
      </c>
    </row>
    <row r="1796" spans="1:11">
      <c r="A1796" s="60" t="s">
        <v>496</v>
      </c>
      <c r="B1796" s="60" t="s">
        <v>820</v>
      </c>
      <c r="C1796" s="59">
        <v>0.31</v>
      </c>
      <c r="D1796" s="60" t="s">
        <v>39</v>
      </c>
      <c r="E1796" s="60" t="s">
        <v>818</v>
      </c>
      <c r="F1796" s="60" t="s">
        <v>40</v>
      </c>
      <c r="G1796" s="60" t="s">
        <v>818</v>
      </c>
      <c r="H1796" s="60" t="s">
        <v>818</v>
      </c>
      <c r="I1796">
        <f>--ISNUMBER(IFERROR(SEARCH(Anketa!$E$3,'SDF biotopi'!$A1796,1),""))</f>
        <v>0</v>
      </c>
      <c r="J1796" t="str">
        <f>IF(I1796=1,COUNTIF($I$2:I1796,1),"")</f>
        <v/>
      </c>
      <c r="K1796" t="str">
        <f>IFERROR(INDEX($B$2:$B$2873,MATCH(ROWS($J$2:J1796),$J$2:$J$2873,0)),"")</f>
        <v/>
      </c>
    </row>
    <row r="1797" spans="1:11">
      <c r="A1797" s="60" t="s">
        <v>498</v>
      </c>
      <c r="B1797" s="60" t="s">
        <v>816</v>
      </c>
      <c r="C1797" s="59">
        <v>2.74</v>
      </c>
      <c r="D1797" s="60" t="s">
        <v>39</v>
      </c>
      <c r="E1797" s="60" t="s">
        <v>818</v>
      </c>
      <c r="F1797" s="60" t="s">
        <v>40</v>
      </c>
      <c r="G1797" s="60" t="s">
        <v>818</v>
      </c>
      <c r="H1797" s="60" t="s">
        <v>818</v>
      </c>
      <c r="I1797">
        <f>--ISNUMBER(IFERROR(SEARCH(Anketa!$E$3,'SDF biotopi'!$A1797,1),""))</f>
        <v>0</v>
      </c>
      <c r="J1797" t="str">
        <f>IF(I1797=1,COUNTIF($I$2:I1797,1),"")</f>
        <v/>
      </c>
      <c r="K1797" t="str">
        <f>IFERROR(INDEX($B$2:$B$2873,MATCH(ROWS($J$2:J1797),$J$2:$J$2873,0)),"")</f>
        <v/>
      </c>
    </row>
    <row r="1798" spans="1:11">
      <c r="A1798" s="60" t="s">
        <v>498</v>
      </c>
      <c r="B1798" s="60" t="s">
        <v>809</v>
      </c>
      <c r="C1798" s="61"/>
      <c r="D1798" s="60" t="s">
        <v>67</v>
      </c>
      <c r="E1798" s="60" t="s">
        <v>50</v>
      </c>
      <c r="F1798" s="60" t="s">
        <v>824</v>
      </c>
      <c r="G1798" s="60" t="s">
        <v>824</v>
      </c>
      <c r="H1798" s="60" t="s">
        <v>824</v>
      </c>
      <c r="I1798">
        <f>--ISNUMBER(IFERROR(SEARCH(Anketa!$E$3,'SDF biotopi'!$A1798,1),""))</f>
        <v>0</v>
      </c>
      <c r="J1798" t="str">
        <f>IF(I1798=1,COUNTIF($I$2:I1798,1),"")</f>
        <v/>
      </c>
      <c r="K1798" t="str">
        <f>IFERROR(INDEX($B$2:$B$2873,MATCH(ROWS($J$2:J1798),$J$2:$J$2873,0)),"")</f>
        <v/>
      </c>
    </row>
    <row r="1799" spans="1:11">
      <c r="A1799" s="60" t="s">
        <v>498</v>
      </c>
      <c r="B1799" s="60" t="s">
        <v>829</v>
      </c>
      <c r="C1799" s="61"/>
      <c r="D1799" s="60" t="s">
        <v>67</v>
      </c>
      <c r="E1799" s="60" t="s">
        <v>50</v>
      </c>
      <c r="F1799" s="60" t="s">
        <v>824</v>
      </c>
      <c r="G1799" s="60" t="s">
        <v>824</v>
      </c>
      <c r="H1799" s="60" t="s">
        <v>824</v>
      </c>
      <c r="I1799">
        <f>--ISNUMBER(IFERROR(SEARCH(Anketa!$E$3,'SDF biotopi'!$A1799,1),""))</f>
        <v>0</v>
      </c>
      <c r="J1799" t="str">
        <f>IF(I1799=1,COUNTIF($I$2:I1799,1),"")</f>
        <v/>
      </c>
      <c r="K1799" t="str">
        <f>IFERROR(INDEX($B$2:$B$2873,MATCH(ROWS($J$2:J1799),$J$2:$J$2873,0)),"")</f>
        <v/>
      </c>
    </row>
    <row r="1800" spans="1:11">
      <c r="A1800" s="60" t="s">
        <v>498</v>
      </c>
      <c r="B1800" s="60" t="s">
        <v>806</v>
      </c>
      <c r="C1800" s="59">
        <v>7.41</v>
      </c>
      <c r="D1800" s="60" t="s">
        <v>39</v>
      </c>
      <c r="E1800" s="60" t="s">
        <v>41</v>
      </c>
      <c r="F1800" s="60" t="s">
        <v>40</v>
      </c>
      <c r="G1800" s="60" t="s">
        <v>818</v>
      </c>
      <c r="H1800" s="60" t="s">
        <v>41</v>
      </c>
      <c r="I1800">
        <f>--ISNUMBER(IFERROR(SEARCH(Anketa!$E$3,'SDF biotopi'!$A1800,1),""))</f>
        <v>0</v>
      </c>
      <c r="J1800" t="str">
        <f>IF(I1800=1,COUNTIF($I$2:I1800,1),"")</f>
        <v/>
      </c>
      <c r="K1800" t="str">
        <f>IFERROR(INDEX($B$2:$B$2873,MATCH(ROWS($J$2:J1800),$J$2:$J$2873,0)),"")</f>
        <v/>
      </c>
    </row>
    <row r="1801" spans="1:11">
      <c r="A1801" s="60" t="s">
        <v>498</v>
      </c>
      <c r="B1801" s="60" t="s">
        <v>808</v>
      </c>
      <c r="C1801" s="59">
        <v>730.35</v>
      </c>
      <c r="D1801" s="60" t="s">
        <v>39</v>
      </c>
      <c r="E1801" s="60" t="s">
        <v>41</v>
      </c>
      <c r="F1801" s="60" t="s">
        <v>40</v>
      </c>
      <c r="G1801" s="60" t="s">
        <v>210</v>
      </c>
      <c r="H1801" s="60" t="s">
        <v>41</v>
      </c>
      <c r="I1801">
        <f>--ISNUMBER(IFERROR(SEARCH(Anketa!$E$3,'SDF biotopi'!$A1801,1),""))</f>
        <v>0</v>
      </c>
      <c r="J1801" t="str">
        <f>IF(I1801=1,COUNTIF($I$2:I1801,1),"")</f>
        <v/>
      </c>
      <c r="K1801" t="str">
        <f>IFERROR(INDEX($B$2:$B$2873,MATCH(ROWS($J$2:J1801),$J$2:$J$2873,0)),"")</f>
        <v/>
      </c>
    </row>
    <row r="1802" spans="1:11">
      <c r="A1802" s="60" t="s">
        <v>498</v>
      </c>
      <c r="B1802" s="60" t="s">
        <v>807</v>
      </c>
      <c r="C1802" s="59">
        <v>255.63</v>
      </c>
      <c r="D1802" s="60" t="s">
        <v>39</v>
      </c>
      <c r="E1802" s="60" t="s">
        <v>41</v>
      </c>
      <c r="F1802" s="60" t="s">
        <v>40</v>
      </c>
      <c r="G1802" s="60" t="s">
        <v>818</v>
      </c>
      <c r="H1802" s="60" t="s">
        <v>41</v>
      </c>
      <c r="I1802">
        <f>--ISNUMBER(IFERROR(SEARCH(Anketa!$E$3,'SDF biotopi'!$A1802,1),""))</f>
        <v>0</v>
      </c>
      <c r="J1802" t="str">
        <f>IF(I1802=1,COUNTIF($I$2:I1802,1),"")</f>
        <v/>
      </c>
      <c r="K1802" t="str">
        <f>IFERROR(INDEX($B$2:$B$2873,MATCH(ROWS($J$2:J1802),$J$2:$J$2873,0)),"")</f>
        <v/>
      </c>
    </row>
    <row r="1803" spans="1:11">
      <c r="A1803" s="60" t="s">
        <v>498</v>
      </c>
      <c r="B1803" s="60" t="s">
        <v>835</v>
      </c>
      <c r="C1803" s="59">
        <v>2.48</v>
      </c>
      <c r="D1803" s="60" t="s">
        <v>39</v>
      </c>
      <c r="E1803" s="60" t="s">
        <v>40</v>
      </c>
      <c r="F1803" s="60" t="s">
        <v>40</v>
      </c>
      <c r="G1803" s="60" t="s">
        <v>41</v>
      </c>
      <c r="H1803" s="60" t="s">
        <v>40</v>
      </c>
      <c r="I1803">
        <f>--ISNUMBER(IFERROR(SEARCH(Anketa!$E$3,'SDF biotopi'!$A1803,1),""))</f>
        <v>0</v>
      </c>
      <c r="J1803" t="str">
        <f>IF(I1803=1,COUNTIF($I$2:I1803,1),"")</f>
        <v/>
      </c>
      <c r="K1803" t="str">
        <f>IFERROR(INDEX($B$2:$B$2873,MATCH(ROWS($J$2:J1803),$J$2:$J$2873,0)),"")</f>
        <v/>
      </c>
    </row>
    <row r="1804" spans="1:11">
      <c r="A1804" s="60" t="s">
        <v>498</v>
      </c>
      <c r="B1804" s="60" t="s">
        <v>848</v>
      </c>
      <c r="C1804" s="59">
        <v>45.5</v>
      </c>
      <c r="D1804" s="60" t="s">
        <v>39</v>
      </c>
      <c r="E1804" s="60" t="s">
        <v>40</v>
      </c>
      <c r="F1804" s="60" t="s">
        <v>818</v>
      </c>
      <c r="G1804" s="60" t="s">
        <v>818</v>
      </c>
      <c r="H1804" s="60" t="s">
        <v>41</v>
      </c>
      <c r="I1804">
        <f>--ISNUMBER(IFERROR(SEARCH(Anketa!$E$3,'SDF biotopi'!$A1804,1),""))</f>
        <v>0</v>
      </c>
      <c r="J1804" t="str">
        <f>IF(I1804=1,COUNTIF($I$2:I1804,1),"")</f>
        <v/>
      </c>
      <c r="K1804" t="str">
        <f>IFERROR(INDEX($B$2:$B$2873,MATCH(ROWS($J$2:J1804),$J$2:$J$2873,0)),"")</f>
        <v/>
      </c>
    </row>
    <row r="1805" spans="1:11">
      <c r="A1805" s="60" t="s">
        <v>498</v>
      </c>
      <c r="B1805" s="60" t="s">
        <v>833</v>
      </c>
      <c r="C1805" s="59">
        <v>5.84</v>
      </c>
      <c r="D1805" s="60" t="s">
        <v>39</v>
      </c>
      <c r="E1805" s="60" t="s">
        <v>41</v>
      </c>
      <c r="F1805" s="60" t="s">
        <v>40</v>
      </c>
      <c r="G1805" s="60" t="s">
        <v>41</v>
      </c>
      <c r="H1805" s="60" t="s">
        <v>210</v>
      </c>
      <c r="I1805">
        <f>--ISNUMBER(IFERROR(SEARCH(Anketa!$E$3,'SDF biotopi'!$A1805,1),""))</f>
        <v>0</v>
      </c>
      <c r="J1805" t="str">
        <f>IF(I1805=1,COUNTIF($I$2:I1805,1),"")</f>
        <v/>
      </c>
      <c r="K1805" t="str">
        <f>IFERROR(INDEX($B$2:$B$2873,MATCH(ROWS($J$2:J1805),$J$2:$J$2873,0)),"")</f>
        <v/>
      </c>
    </row>
    <row r="1806" spans="1:11">
      <c r="A1806" s="60" t="s">
        <v>498</v>
      </c>
      <c r="B1806" s="60" t="s">
        <v>817</v>
      </c>
      <c r="C1806" s="59">
        <v>10.07</v>
      </c>
      <c r="D1806" s="60" t="s">
        <v>39</v>
      </c>
      <c r="E1806" s="60" t="s">
        <v>41</v>
      </c>
      <c r="F1806" s="60" t="s">
        <v>40</v>
      </c>
      <c r="G1806" s="60" t="s">
        <v>818</v>
      </c>
      <c r="H1806" s="60" t="s">
        <v>40</v>
      </c>
      <c r="I1806">
        <f>--ISNUMBER(IFERROR(SEARCH(Anketa!$E$3,'SDF biotopi'!$A1806,1),""))</f>
        <v>0</v>
      </c>
      <c r="J1806" t="str">
        <f>IF(I1806=1,COUNTIF($I$2:I1806,1),"")</f>
        <v/>
      </c>
      <c r="K1806" t="str">
        <f>IFERROR(INDEX($B$2:$B$2873,MATCH(ROWS($J$2:J1806),$J$2:$J$2873,0)),"")</f>
        <v/>
      </c>
    </row>
    <row r="1807" spans="1:11">
      <c r="A1807" s="60" t="s">
        <v>498</v>
      </c>
      <c r="B1807" s="60" t="s">
        <v>810</v>
      </c>
      <c r="C1807" s="59">
        <v>144.35</v>
      </c>
      <c r="D1807" s="60" t="s">
        <v>39</v>
      </c>
      <c r="E1807" s="60" t="s">
        <v>210</v>
      </c>
      <c r="F1807" s="60" t="s">
        <v>40</v>
      </c>
      <c r="G1807" s="60" t="s">
        <v>41</v>
      </c>
      <c r="H1807" s="60" t="s">
        <v>210</v>
      </c>
      <c r="I1807">
        <f>--ISNUMBER(IFERROR(SEARCH(Anketa!$E$3,'SDF biotopi'!$A1807,1),""))</f>
        <v>0</v>
      </c>
      <c r="J1807" t="str">
        <f>IF(I1807=1,COUNTIF($I$2:I1807,1),"")</f>
        <v/>
      </c>
      <c r="K1807" t="str">
        <f>IFERROR(INDEX($B$2:$B$2873,MATCH(ROWS($J$2:J1807),$J$2:$J$2873,0)),"")</f>
        <v/>
      </c>
    </row>
    <row r="1808" spans="1:11">
      <c r="A1808" s="60" t="s">
        <v>498</v>
      </c>
      <c r="B1808" s="60" t="s">
        <v>856</v>
      </c>
      <c r="C1808" s="59">
        <v>199.23</v>
      </c>
      <c r="D1808" s="60" t="s">
        <v>39</v>
      </c>
      <c r="E1808" s="60" t="s">
        <v>41</v>
      </c>
      <c r="F1808" s="60" t="s">
        <v>818</v>
      </c>
      <c r="G1808" s="60" t="s">
        <v>818</v>
      </c>
      <c r="H1808" s="60" t="s">
        <v>41</v>
      </c>
      <c r="I1808">
        <f>--ISNUMBER(IFERROR(SEARCH(Anketa!$E$3,'SDF biotopi'!$A1808,1),""))</f>
        <v>0</v>
      </c>
      <c r="J1808" t="str">
        <f>IF(I1808=1,COUNTIF($I$2:I1808,1),"")</f>
        <v/>
      </c>
      <c r="K1808" t="str">
        <f>IFERROR(INDEX($B$2:$B$2873,MATCH(ROWS($J$2:J1808),$J$2:$J$2873,0)),"")</f>
        <v/>
      </c>
    </row>
    <row r="1809" spans="1:11">
      <c r="A1809" s="60" t="s">
        <v>498</v>
      </c>
      <c r="B1809" s="60" t="s">
        <v>815</v>
      </c>
      <c r="C1809" s="59">
        <v>20.010000000000002</v>
      </c>
      <c r="D1809" s="60" t="s">
        <v>39</v>
      </c>
      <c r="E1809" s="60" t="s">
        <v>41</v>
      </c>
      <c r="F1809" s="60" t="s">
        <v>40</v>
      </c>
      <c r="G1809" s="60" t="s">
        <v>818</v>
      </c>
      <c r="H1809" s="60" t="s">
        <v>40</v>
      </c>
      <c r="I1809">
        <f>--ISNUMBER(IFERROR(SEARCH(Anketa!$E$3,'SDF biotopi'!$A1809,1),""))</f>
        <v>0</v>
      </c>
      <c r="J1809" t="str">
        <f>IF(I1809=1,COUNTIF($I$2:I1809,1),"")</f>
        <v/>
      </c>
      <c r="K1809" t="str">
        <f>IFERROR(INDEX($B$2:$B$2873,MATCH(ROWS($J$2:J1809),$J$2:$J$2873,0)),"")</f>
        <v/>
      </c>
    </row>
    <row r="1810" spans="1:11">
      <c r="A1810" s="60" t="s">
        <v>498</v>
      </c>
      <c r="B1810" s="60" t="s">
        <v>840</v>
      </c>
      <c r="C1810" s="59">
        <v>1.1200000000000001</v>
      </c>
      <c r="D1810" s="60" t="s">
        <v>39</v>
      </c>
      <c r="E1810" s="60" t="s">
        <v>40</v>
      </c>
      <c r="F1810" s="60" t="s">
        <v>818</v>
      </c>
      <c r="G1810" s="60" t="s">
        <v>818</v>
      </c>
      <c r="H1810" s="60" t="s">
        <v>40</v>
      </c>
      <c r="I1810">
        <f>--ISNUMBER(IFERROR(SEARCH(Anketa!$E$3,'SDF biotopi'!$A1810,1),""))</f>
        <v>0</v>
      </c>
      <c r="J1810" t="str">
        <f>IF(I1810=1,COUNTIF($I$2:I1810,1),"")</f>
        <v/>
      </c>
      <c r="K1810" t="str">
        <f>IFERROR(INDEX($B$2:$B$2873,MATCH(ROWS($J$2:J1810),$J$2:$J$2873,0)),"")</f>
        <v/>
      </c>
    </row>
    <row r="1811" spans="1:11">
      <c r="A1811" s="60" t="s">
        <v>498</v>
      </c>
      <c r="B1811" s="60" t="s">
        <v>821</v>
      </c>
      <c r="C1811" s="59">
        <v>1.18</v>
      </c>
      <c r="D1811" s="60" t="s">
        <v>39</v>
      </c>
      <c r="E1811" s="60" t="s">
        <v>40</v>
      </c>
      <c r="F1811" s="60" t="s">
        <v>40</v>
      </c>
      <c r="G1811" s="60" t="s">
        <v>41</v>
      </c>
      <c r="H1811" s="60" t="s">
        <v>41</v>
      </c>
      <c r="I1811">
        <f>--ISNUMBER(IFERROR(SEARCH(Anketa!$E$3,'SDF biotopi'!$A1811,1),""))</f>
        <v>0</v>
      </c>
      <c r="J1811" t="str">
        <f>IF(I1811=1,COUNTIF($I$2:I1811,1),"")</f>
        <v/>
      </c>
      <c r="K1811" t="str">
        <f>IFERROR(INDEX($B$2:$B$2873,MATCH(ROWS($J$2:J1811),$J$2:$J$2873,0)),"")</f>
        <v/>
      </c>
    </row>
    <row r="1812" spans="1:11">
      <c r="A1812" s="60" t="s">
        <v>498</v>
      </c>
      <c r="B1812" s="60" t="s">
        <v>813</v>
      </c>
      <c r="C1812" s="59">
        <v>7.05</v>
      </c>
      <c r="D1812" s="60" t="s">
        <v>39</v>
      </c>
      <c r="E1812" s="60" t="s">
        <v>40</v>
      </c>
      <c r="F1812" s="60" t="s">
        <v>818</v>
      </c>
      <c r="G1812" s="60" t="s">
        <v>818</v>
      </c>
      <c r="H1812" s="60" t="s">
        <v>41</v>
      </c>
      <c r="I1812">
        <f>--ISNUMBER(IFERROR(SEARCH(Anketa!$E$3,'SDF biotopi'!$A1812,1),""))</f>
        <v>0</v>
      </c>
      <c r="J1812" t="str">
        <f>IF(I1812=1,COUNTIF($I$2:I1812,1),"")</f>
        <v/>
      </c>
      <c r="K1812" t="str">
        <f>IFERROR(INDEX($B$2:$B$2873,MATCH(ROWS($J$2:J1812),$J$2:$J$2873,0)),"")</f>
        <v/>
      </c>
    </row>
    <row r="1813" spans="1:11">
      <c r="A1813" s="60" t="s">
        <v>498</v>
      </c>
      <c r="B1813" s="60" t="s">
        <v>822</v>
      </c>
      <c r="C1813" s="59">
        <v>69.900000000000006</v>
      </c>
      <c r="D1813" s="60" t="s">
        <v>39</v>
      </c>
      <c r="E1813" s="60" t="s">
        <v>41</v>
      </c>
      <c r="F1813" s="60" t="s">
        <v>818</v>
      </c>
      <c r="G1813" s="60" t="s">
        <v>818</v>
      </c>
      <c r="H1813" s="60" t="s">
        <v>40</v>
      </c>
      <c r="I1813">
        <f>--ISNUMBER(IFERROR(SEARCH(Anketa!$E$3,'SDF biotopi'!$A1813,1),""))</f>
        <v>0</v>
      </c>
      <c r="J1813" t="str">
        <f>IF(I1813=1,COUNTIF($I$2:I1813,1),"")</f>
        <v/>
      </c>
      <c r="K1813" t="str">
        <f>IFERROR(INDEX($B$2:$B$2873,MATCH(ROWS($J$2:J1813),$J$2:$J$2873,0)),"")</f>
        <v/>
      </c>
    </row>
    <row r="1814" spans="1:11">
      <c r="A1814" s="60" t="s">
        <v>498</v>
      </c>
      <c r="B1814" s="60" t="s">
        <v>812</v>
      </c>
      <c r="C1814" s="59">
        <v>24.65</v>
      </c>
      <c r="D1814" s="60" t="s">
        <v>39</v>
      </c>
      <c r="E1814" s="60" t="s">
        <v>41</v>
      </c>
      <c r="F1814" s="60" t="s">
        <v>818</v>
      </c>
      <c r="G1814" s="60" t="s">
        <v>818</v>
      </c>
      <c r="H1814" s="60" t="s">
        <v>41</v>
      </c>
      <c r="I1814">
        <f>--ISNUMBER(IFERROR(SEARCH(Anketa!$E$3,'SDF biotopi'!$A1814,1),""))</f>
        <v>0</v>
      </c>
      <c r="J1814" t="str">
        <f>IF(I1814=1,COUNTIF($I$2:I1814,1),"")</f>
        <v/>
      </c>
      <c r="K1814" t="str">
        <f>IFERROR(INDEX($B$2:$B$2873,MATCH(ROWS($J$2:J1814),$J$2:$J$2873,0)),"")</f>
        <v/>
      </c>
    </row>
    <row r="1815" spans="1:11">
      <c r="A1815" s="60" t="s">
        <v>498</v>
      </c>
      <c r="B1815" s="60" t="s">
        <v>803</v>
      </c>
      <c r="C1815" s="59">
        <v>20.190000000000001</v>
      </c>
      <c r="D1815" s="60" t="s">
        <v>39</v>
      </c>
      <c r="E1815" s="60" t="s">
        <v>40</v>
      </c>
      <c r="F1815" s="60" t="s">
        <v>40</v>
      </c>
      <c r="G1815" s="60" t="s">
        <v>818</v>
      </c>
      <c r="H1815" s="60" t="s">
        <v>41</v>
      </c>
      <c r="I1815">
        <f>--ISNUMBER(IFERROR(SEARCH(Anketa!$E$3,'SDF biotopi'!$A1815,1),""))</f>
        <v>0</v>
      </c>
      <c r="J1815" t="str">
        <f>IF(I1815=1,COUNTIF($I$2:I1815,1),"")</f>
        <v/>
      </c>
      <c r="K1815" t="str">
        <f>IFERROR(INDEX($B$2:$B$2873,MATCH(ROWS($J$2:J1815),$J$2:$J$2873,0)),"")</f>
        <v/>
      </c>
    </row>
    <row r="1816" spans="1:11">
      <c r="A1816" s="60" t="s">
        <v>498</v>
      </c>
      <c r="B1816" s="60" t="s">
        <v>831</v>
      </c>
      <c r="C1816" s="59">
        <v>0.33</v>
      </c>
      <c r="D1816" s="60" t="s">
        <v>39</v>
      </c>
      <c r="E1816" s="60" t="s">
        <v>818</v>
      </c>
      <c r="F1816" s="60" t="s">
        <v>40</v>
      </c>
      <c r="G1816" s="60" t="s">
        <v>818</v>
      </c>
      <c r="H1816" s="60" t="s">
        <v>818</v>
      </c>
      <c r="I1816">
        <f>--ISNUMBER(IFERROR(SEARCH(Anketa!$E$3,'SDF biotopi'!$A1816,1),""))</f>
        <v>0</v>
      </c>
      <c r="J1816" t="str">
        <f>IF(I1816=1,COUNTIF($I$2:I1816,1),"")</f>
        <v/>
      </c>
      <c r="K1816" t="str">
        <f>IFERROR(INDEX($B$2:$B$2873,MATCH(ROWS($J$2:J1816),$J$2:$J$2873,0)),"")</f>
        <v/>
      </c>
    </row>
    <row r="1817" spans="1:11">
      <c r="A1817" s="60" t="s">
        <v>498</v>
      </c>
      <c r="B1817" s="60" t="s">
        <v>825</v>
      </c>
      <c r="C1817" s="59">
        <v>17.489999999999998</v>
      </c>
      <c r="D1817" s="60" t="s">
        <v>39</v>
      </c>
      <c r="E1817" s="60" t="s">
        <v>41</v>
      </c>
      <c r="F1817" s="60" t="s">
        <v>40</v>
      </c>
      <c r="G1817" s="60" t="s">
        <v>818</v>
      </c>
      <c r="H1817" s="60" t="s">
        <v>40</v>
      </c>
      <c r="I1817">
        <f>--ISNUMBER(IFERROR(SEARCH(Anketa!$E$3,'SDF biotopi'!$A1817,1),""))</f>
        <v>0</v>
      </c>
      <c r="J1817" t="str">
        <f>IF(I1817=1,COUNTIF($I$2:I1817,1),"")</f>
        <v/>
      </c>
      <c r="K1817" t="str">
        <f>IFERROR(INDEX($B$2:$B$2873,MATCH(ROWS($J$2:J1817),$J$2:$J$2873,0)),"")</f>
        <v/>
      </c>
    </row>
    <row r="1818" spans="1:11">
      <c r="A1818" s="60" t="s">
        <v>498</v>
      </c>
      <c r="B1818" s="60" t="s">
        <v>823</v>
      </c>
      <c r="C1818" s="59">
        <v>76.06</v>
      </c>
      <c r="D1818" s="60" t="s">
        <v>39</v>
      </c>
      <c r="E1818" s="60" t="s">
        <v>41</v>
      </c>
      <c r="F1818" s="60" t="s">
        <v>40</v>
      </c>
      <c r="G1818" s="60" t="s">
        <v>818</v>
      </c>
      <c r="H1818" s="60" t="s">
        <v>41</v>
      </c>
      <c r="I1818">
        <f>--ISNUMBER(IFERROR(SEARCH(Anketa!$E$3,'SDF biotopi'!$A1818,1),""))</f>
        <v>0</v>
      </c>
      <c r="J1818" t="str">
        <f>IF(I1818=1,COUNTIF($I$2:I1818,1),"")</f>
        <v/>
      </c>
      <c r="K1818" t="str">
        <f>IFERROR(INDEX($B$2:$B$2873,MATCH(ROWS($J$2:J1818),$J$2:$J$2873,0)),"")</f>
        <v/>
      </c>
    </row>
    <row r="1819" spans="1:11">
      <c r="A1819" s="60" t="s">
        <v>498</v>
      </c>
      <c r="B1819" s="60" t="s">
        <v>828</v>
      </c>
      <c r="C1819" s="59">
        <v>0</v>
      </c>
      <c r="D1819" s="60" t="s">
        <v>67</v>
      </c>
      <c r="E1819" s="60" t="s">
        <v>50</v>
      </c>
      <c r="F1819" s="60" t="s">
        <v>824</v>
      </c>
      <c r="G1819" s="60" t="s">
        <v>824</v>
      </c>
      <c r="H1819" s="60" t="s">
        <v>824</v>
      </c>
      <c r="I1819">
        <f>--ISNUMBER(IFERROR(SEARCH(Anketa!$E$3,'SDF biotopi'!$A1819,1),""))</f>
        <v>0</v>
      </c>
      <c r="J1819" t="str">
        <f>IF(I1819=1,COUNTIF($I$2:I1819,1),"")</f>
        <v/>
      </c>
      <c r="K1819" t="str">
        <f>IFERROR(INDEX($B$2:$B$2873,MATCH(ROWS($J$2:J1819),$J$2:$J$2873,0)),"")</f>
        <v/>
      </c>
    </row>
    <row r="1820" spans="1:11">
      <c r="A1820" s="60" t="s">
        <v>498</v>
      </c>
      <c r="B1820" s="60" t="s">
        <v>853</v>
      </c>
      <c r="C1820" s="59">
        <v>5494.54</v>
      </c>
      <c r="D1820" s="60" t="s">
        <v>39</v>
      </c>
      <c r="E1820" s="60" t="s">
        <v>41</v>
      </c>
      <c r="F1820" s="60" t="s">
        <v>41</v>
      </c>
      <c r="G1820" s="60" t="s">
        <v>40</v>
      </c>
      <c r="H1820" s="60" t="s">
        <v>41</v>
      </c>
      <c r="I1820">
        <f>--ISNUMBER(IFERROR(SEARCH(Anketa!$E$3,'SDF biotopi'!$A1820,1),""))</f>
        <v>0</v>
      </c>
      <c r="J1820" t="str">
        <f>IF(I1820=1,COUNTIF($I$2:I1820,1),"")</f>
        <v/>
      </c>
      <c r="K1820" t="str">
        <f>IFERROR(INDEX($B$2:$B$2873,MATCH(ROWS($J$2:J1820),$J$2:$J$2873,0)),"")</f>
        <v/>
      </c>
    </row>
    <row r="1821" spans="1:11">
      <c r="A1821" s="60" t="s">
        <v>498</v>
      </c>
      <c r="B1821" s="60" t="s">
        <v>832</v>
      </c>
      <c r="C1821" s="59">
        <v>20.5</v>
      </c>
      <c r="D1821" s="60" t="s">
        <v>39</v>
      </c>
      <c r="E1821" s="60" t="s">
        <v>818</v>
      </c>
      <c r="F1821" s="60" t="s">
        <v>40</v>
      </c>
      <c r="G1821" s="60" t="s">
        <v>818</v>
      </c>
      <c r="H1821" s="60" t="s">
        <v>818</v>
      </c>
      <c r="I1821">
        <f>--ISNUMBER(IFERROR(SEARCH(Anketa!$E$3,'SDF biotopi'!$A1821,1),""))</f>
        <v>0</v>
      </c>
      <c r="J1821" t="str">
        <f>IF(I1821=1,COUNTIF($I$2:I1821,1),"")</f>
        <v/>
      </c>
      <c r="K1821" t="str">
        <f>IFERROR(INDEX($B$2:$B$2873,MATCH(ROWS($J$2:J1821),$J$2:$J$2873,0)),"")</f>
        <v/>
      </c>
    </row>
    <row r="1822" spans="1:11">
      <c r="A1822" s="60" t="s">
        <v>498</v>
      </c>
      <c r="B1822" s="60" t="s">
        <v>802</v>
      </c>
      <c r="C1822" s="59">
        <v>883.71</v>
      </c>
      <c r="D1822" s="60" t="s">
        <v>39</v>
      </c>
      <c r="E1822" s="60" t="s">
        <v>41</v>
      </c>
      <c r="F1822" s="60" t="s">
        <v>41</v>
      </c>
      <c r="G1822" s="60" t="s">
        <v>210</v>
      </c>
      <c r="H1822" s="60" t="s">
        <v>41</v>
      </c>
      <c r="I1822">
        <f>--ISNUMBER(IFERROR(SEARCH(Anketa!$E$3,'SDF biotopi'!$A1822,1),""))</f>
        <v>0</v>
      </c>
      <c r="J1822" t="str">
        <f>IF(I1822=1,COUNTIF($I$2:I1822,1),"")</f>
        <v/>
      </c>
      <c r="K1822" t="str">
        <f>IFERROR(INDEX($B$2:$B$2873,MATCH(ROWS($J$2:J1822),$J$2:$J$2873,0)),"")</f>
        <v/>
      </c>
    </row>
    <row r="1823" spans="1:11">
      <c r="A1823" s="60" t="s">
        <v>498</v>
      </c>
      <c r="B1823" s="60" t="s">
        <v>804</v>
      </c>
      <c r="C1823" s="59">
        <v>0.39</v>
      </c>
      <c r="D1823" s="60" t="s">
        <v>39</v>
      </c>
      <c r="E1823" s="60" t="s">
        <v>41</v>
      </c>
      <c r="F1823" s="60" t="s">
        <v>40</v>
      </c>
      <c r="G1823" s="60" t="s">
        <v>41</v>
      </c>
      <c r="H1823" s="60" t="s">
        <v>41</v>
      </c>
      <c r="I1823">
        <f>--ISNUMBER(IFERROR(SEARCH(Anketa!$E$3,'SDF biotopi'!$A1823,1),""))</f>
        <v>0</v>
      </c>
      <c r="J1823" t="str">
        <f>IF(I1823=1,COUNTIF($I$2:I1823,1),"")</f>
        <v/>
      </c>
      <c r="K1823" t="str">
        <f>IFERROR(INDEX($B$2:$B$2873,MATCH(ROWS($J$2:J1823),$J$2:$J$2873,0)),"")</f>
        <v/>
      </c>
    </row>
    <row r="1824" spans="1:11">
      <c r="A1824" s="60" t="s">
        <v>498</v>
      </c>
      <c r="B1824" s="60" t="s">
        <v>837</v>
      </c>
      <c r="C1824" s="59">
        <v>0</v>
      </c>
      <c r="D1824" s="60" t="s">
        <v>67</v>
      </c>
      <c r="E1824" s="60" t="s">
        <v>50</v>
      </c>
      <c r="F1824" s="60" t="s">
        <v>824</v>
      </c>
      <c r="G1824" s="60" t="s">
        <v>824</v>
      </c>
      <c r="H1824" s="60" t="s">
        <v>824</v>
      </c>
      <c r="I1824">
        <f>--ISNUMBER(IFERROR(SEARCH(Anketa!$E$3,'SDF biotopi'!$A1824,1),""))</f>
        <v>0</v>
      </c>
      <c r="J1824" t="str">
        <f>IF(I1824=1,COUNTIF($I$2:I1824,1),"")</f>
        <v/>
      </c>
      <c r="K1824" t="str">
        <f>IFERROR(INDEX($B$2:$B$2873,MATCH(ROWS($J$2:J1824),$J$2:$J$2873,0)),"")</f>
        <v/>
      </c>
    </row>
    <row r="1825" spans="1:11">
      <c r="A1825" s="60" t="s">
        <v>498</v>
      </c>
      <c r="B1825" s="60" t="s">
        <v>811</v>
      </c>
      <c r="C1825" s="59">
        <v>6.79</v>
      </c>
      <c r="D1825" s="60" t="s">
        <v>39</v>
      </c>
      <c r="E1825" s="60" t="s">
        <v>40</v>
      </c>
      <c r="F1825" s="60" t="s">
        <v>40</v>
      </c>
      <c r="G1825" s="60" t="s">
        <v>818</v>
      </c>
      <c r="H1825" s="60" t="s">
        <v>41</v>
      </c>
      <c r="I1825">
        <f>--ISNUMBER(IFERROR(SEARCH(Anketa!$E$3,'SDF biotopi'!$A1825,1),""))</f>
        <v>0</v>
      </c>
      <c r="J1825" t="str">
        <f>IF(I1825=1,COUNTIF($I$2:I1825,1),"")</f>
        <v/>
      </c>
      <c r="K1825" t="str">
        <f>IFERROR(INDEX($B$2:$B$2873,MATCH(ROWS($J$2:J1825),$J$2:$J$2873,0)),"")</f>
        <v/>
      </c>
    </row>
    <row r="1826" spans="1:11">
      <c r="A1826" s="60" t="s">
        <v>498</v>
      </c>
      <c r="B1826" s="60" t="s">
        <v>814</v>
      </c>
      <c r="C1826" s="59">
        <v>964.8</v>
      </c>
      <c r="D1826" s="60" t="s">
        <v>39</v>
      </c>
      <c r="E1826" s="60" t="s">
        <v>210</v>
      </c>
      <c r="F1826" s="60" t="s">
        <v>40</v>
      </c>
      <c r="G1826" s="60" t="s">
        <v>41</v>
      </c>
      <c r="H1826" s="60" t="s">
        <v>41</v>
      </c>
      <c r="I1826">
        <f>--ISNUMBER(IFERROR(SEARCH(Anketa!$E$3,'SDF biotopi'!$A1826,1),""))</f>
        <v>0</v>
      </c>
      <c r="J1826" t="str">
        <f>IF(I1826=1,COUNTIF($I$2:I1826,1),"")</f>
        <v/>
      </c>
      <c r="K1826" t="str">
        <f>IFERROR(INDEX($B$2:$B$2873,MATCH(ROWS($J$2:J1826),$J$2:$J$2873,0)),"")</f>
        <v/>
      </c>
    </row>
    <row r="1827" spans="1:11">
      <c r="A1827" s="60" t="s">
        <v>498</v>
      </c>
      <c r="B1827" s="60" t="s">
        <v>820</v>
      </c>
      <c r="C1827" s="59">
        <v>4.29</v>
      </c>
      <c r="D1827" s="60" t="s">
        <v>39</v>
      </c>
      <c r="E1827" s="60" t="s">
        <v>41</v>
      </c>
      <c r="F1827" s="60" t="s">
        <v>40</v>
      </c>
      <c r="G1827" s="60" t="s">
        <v>818</v>
      </c>
      <c r="H1827" s="60" t="s">
        <v>41</v>
      </c>
      <c r="I1827">
        <f>--ISNUMBER(IFERROR(SEARCH(Anketa!$E$3,'SDF biotopi'!$A1827,1),""))</f>
        <v>0</v>
      </c>
      <c r="J1827" t="str">
        <f>IF(I1827=1,COUNTIF($I$2:I1827,1),"")</f>
        <v/>
      </c>
      <c r="K1827" t="str">
        <f>IFERROR(INDEX($B$2:$B$2873,MATCH(ROWS($J$2:J1827),$J$2:$J$2873,0)),"")</f>
        <v/>
      </c>
    </row>
    <row r="1828" spans="1:11">
      <c r="A1828" s="60" t="s">
        <v>500</v>
      </c>
      <c r="B1828" s="60" t="s">
        <v>805</v>
      </c>
      <c r="C1828" s="59">
        <v>14.23</v>
      </c>
      <c r="D1828" s="60" t="s">
        <v>39</v>
      </c>
      <c r="E1828" s="60" t="s">
        <v>40</v>
      </c>
      <c r="F1828" s="60" t="s">
        <v>40</v>
      </c>
      <c r="G1828" s="60" t="s">
        <v>41</v>
      </c>
      <c r="H1828" s="60" t="s">
        <v>40</v>
      </c>
      <c r="I1828">
        <f>--ISNUMBER(IFERROR(SEARCH(Anketa!$E$3,'SDF biotopi'!$A1828,1),""))</f>
        <v>0</v>
      </c>
      <c r="J1828" t="str">
        <f>IF(I1828=1,COUNTIF($I$2:I1828,1),"")</f>
        <v/>
      </c>
      <c r="K1828" t="str">
        <f>IFERROR(INDEX($B$2:$B$2873,MATCH(ROWS($J$2:J1828),$J$2:$J$2873,0)),"")</f>
        <v/>
      </c>
    </row>
    <row r="1829" spans="1:11">
      <c r="A1829" s="60" t="s">
        <v>500</v>
      </c>
      <c r="B1829" s="60" t="s">
        <v>807</v>
      </c>
      <c r="C1829" s="59">
        <v>49.6</v>
      </c>
      <c r="D1829" s="60" t="s">
        <v>39</v>
      </c>
      <c r="E1829" s="60" t="s">
        <v>41</v>
      </c>
      <c r="F1829" s="60" t="s">
        <v>40</v>
      </c>
      <c r="G1829" s="60" t="s">
        <v>210</v>
      </c>
      <c r="H1829" s="60" t="s">
        <v>41</v>
      </c>
      <c r="I1829">
        <f>--ISNUMBER(IFERROR(SEARCH(Anketa!$E$3,'SDF biotopi'!$A1829,1),""))</f>
        <v>0</v>
      </c>
      <c r="J1829" t="str">
        <f>IF(I1829=1,COUNTIF($I$2:I1829,1),"")</f>
        <v/>
      </c>
      <c r="K1829" t="str">
        <f>IFERROR(INDEX($B$2:$B$2873,MATCH(ROWS($J$2:J1829),$J$2:$J$2873,0)),"")</f>
        <v/>
      </c>
    </row>
    <row r="1830" spans="1:11">
      <c r="A1830" s="60" t="s">
        <v>500</v>
      </c>
      <c r="B1830" s="60" t="s">
        <v>809</v>
      </c>
      <c r="C1830" s="59">
        <v>0.64</v>
      </c>
      <c r="D1830" s="60" t="s">
        <v>39</v>
      </c>
      <c r="E1830" s="60" t="s">
        <v>50</v>
      </c>
      <c r="F1830" s="60" t="s">
        <v>40</v>
      </c>
      <c r="G1830" s="60" t="s">
        <v>210</v>
      </c>
      <c r="H1830" s="60" t="s">
        <v>40</v>
      </c>
      <c r="I1830">
        <f>--ISNUMBER(IFERROR(SEARCH(Anketa!$E$3,'SDF biotopi'!$A1830,1),""))</f>
        <v>0</v>
      </c>
      <c r="J1830" t="str">
        <f>IF(I1830=1,COUNTIF($I$2:I1830,1),"")</f>
        <v/>
      </c>
      <c r="K1830" t="str">
        <f>IFERROR(INDEX($B$2:$B$2873,MATCH(ROWS($J$2:J1830),$J$2:$J$2873,0)),"")</f>
        <v/>
      </c>
    </row>
    <row r="1831" spans="1:11">
      <c r="A1831" s="60" t="s">
        <v>500</v>
      </c>
      <c r="B1831" s="60" t="s">
        <v>825</v>
      </c>
      <c r="C1831" s="59">
        <v>4.0999999999999996</v>
      </c>
      <c r="D1831" s="60" t="s">
        <v>39</v>
      </c>
      <c r="E1831" s="60" t="s">
        <v>40</v>
      </c>
      <c r="F1831" s="60" t="s">
        <v>40</v>
      </c>
      <c r="G1831" s="60" t="s">
        <v>41</v>
      </c>
      <c r="H1831" s="60" t="s">
        <v>40</v>
      </c>
      <c r="I1831">
        <f>--ISNUMBER(IFERROR(SEARCH(Anketa!$E$3,'SDF biotopi'!$A1831,1),""))</f>
        <v>0</v>
      </c>
      <c r="J1831" t="str">
        <f>IF(I1831=1,COUNTIF($I$2:I1831,1),"")</f>
        <v/>
      </c>
      <c r="K1831" t="str">
        <f>IFERROR(INDEX($B$2:$B$2873,MATCH(ROWS($J$2:J1831),$J$2:$J$2873,0)),"")</f>
        <v/>
      </c>
    </row>
    <row r="1832" spans="1:11">
      <c r="A1832" s="60" t="s">
        <v>500</v>
      </c>
      <c r="B1832" s="60" t="s">
        <v>811</v>
      </c>
      <c r="C1832" s="59">
        <v>23.1</v>
      </c>
      <c r="D1832" s="60" t="s">
        <v>39</v>
      </c>
      <c r="E1832" s="60" t="s">
        <v>41</v>
      </c>
      <c r="F1832" s="60" t="s">
        <v>40</v>
      </c>
      <c r="G1832" s="60" t="s">
        <v>210</v>
      </c>
      <c r="H1832" s="60" t="s">
        <v>41</v>
      </c>
      <c r="I1832">
        <f>--ISNUMBER(IFERROR(SEARCH(Anketa!$E$3,'SDF biotopi'!$A1832,1),""))</f>
        <v>0</v>
      </c>
      <c r="J1832" t="str">
        <f>IF(I1832=1,COUNTIF($I$2:I1832,1),"")</f>
        <v/>
      </c>
      <c r="K1832" t="str">
        <f>IFERROR(INDEX($B$2:$B$2873,MATCH(ROWS($J$2:J1832),$J$2:$J$2873,0)),"")</f>
        <v/>
      </c>
    </row>
    <row r="1833" spans="1:11">
      <c r="A1833" s="60" t="s">
        <v>500</v>
      </c>
      <c r="B1833" s="60" t="s">
        <v>815</v>
      </c>
      <c r="C1833" s="59">
        <v>0.52</v>
      </c>
      <c r="D1833" s="60" t="s">
        <v>39</v>
      </c>
      <c r="E1833" s="60" t="s">
        <v>50</v>
      </c>
      <c r="F1833" s="60" t="s">
        <v>40</v>
      </c>
      <c r="G1833" s="60" t="s">
        <v>41</v>
      </c>
      <c r="H1833" s="60" t="s">
        <v>40</v>
      </c>
      <c r="I1833">
        <f>--ISNUMBER(IFERROR(SEARCH(Anketa!$E$3,'SDF biotopi'!$A1833,1),""))</f>
        <v>0</v>
      </c>
      <c r="J1833" t="str">
        <f>IF(I1833=1,COUNTIF($I$2:I1833,1),"")</f>
        <v/>
      </c>
      <c r="K1833" t="str">
        <f>IFERROR(INDEX($B$2:$B$2873,MATCH(ROWS($J$2:J1833),$J$2:$J$2873,0)),"")</f>
        <v/>
      </c>
    </row>
    <row r="1834" spans="1:11">
      <c r="A1834" s="60" t="s">
        <v>500</v>
      </c>
      <c r="B1834" s="60" t="s">
        <v>804</v>
      </c>
      <c r="C1834" s="59">
        <v>0.32</v>
      </c>
      <c r="D1834" s="60" t="s">
        <v>39</v>
      </c>
      <c r="E1834" s="60" t="s">
        <v>210</v>
      </c>
      <c r="F1834" s="60" t="s">
        <v>40</v>
      </c>
      <c r="G1834" s="60" t="s">
        <v>210</v>
      </c>
      <c r="H1834" s="60" t="s">
        <v>41</v>
      </c>
      <c r="I1834">
        <f>--ISNUMBER(IFERROR(SEARCH(Anketa!$E$3,'SDF biotopi'!$A1834,1),""))</f>
        <v>0</v>
      </c>
      <c r="J1834" t="str">
        <f>IF(I1834=1,COUNTIF($I$2:I1834,1),"")</f>
        <v/>
      </c>
      <c r="K1834" t="str">
        <f>IFERROR(INDEX($B$2:$B$2873,MATCH(ROWS($J$2:J1834),$J$2:$J$2873,0)),"")</f>
        <v/>
      </c>
    </row>
    <row r="1835" spans="1:11">
      <c r="A1835" s="60" t="s">
        <v>500</v>
      </c>
      <c r="B1835" s="60" t="s">
        <v>802</v>
      </c>
      <c r="C1835" s="59">
        <v>599.9</v>
      </c>
      <c r="D1835" s="60" t="s">
        <v>39</v>
      </c>
      <c r="E1835" s="60" t="s">
        <v>210</v>
      </c>
      <c r="F1835" s="60" t="s">
        <v>210</v>
      </c>
      <c r="G1835" s="60" t="s">
        <v>210</v>
      </c>
      <c r="H1835" s="60" t="s">
        <v>210</v>
      </c>
      <c r="I1835">
        <f>--ISNUMBER(IFERROR(SEARCH(Anketa!$E$3,'SDF biotopi'!$A1835,1),""))</f>
        <v>0</v>
      </c>
      <c r="J1835" t="str">
        <f>IF(I1835=1,COUNTIF($I$2:I1835,1),"")</f>
        <v/>
      </c>
      <c r="K1835" t="str">
        <f>IFERROR(INDEX($B$2:$B$2873,MATCH(ROWS($J$2:J1835),$J$2:$J$2873,0)),"")</f>
        <v/>
      </c>
    </row>
    <row r="1836" spans="1:11">
      <c r="A1836" s="60" t="s">
        <v>500</v>
      </c>
      <c r="B1836" s="60" t="s">
        <v>816</v>
      </c>
      <c r="C1836" s="59">
        <v>31.97</v>
      </c>
      <c r="D1836" s="60" t="s">
        <v>39</v>
      </c>
      <c r="E1836" s="60" t="s">
        <v>41</v>
      </c>
      <c r="F1836" s="60" t="s">
        <v>40</v>
      </c>
      <c r="G1836" s="60" t="s">
        <v>210</v>
      </c>
      <c r="H1836" s="60" t="s">
        <v>41</v>
      </c>
      <c r="I1836">
        <f>--ISNUMBER(IFERROR(SEARCH(Anketa!$E$3,'SDF biotopi'!$A1836,1),""))</f>
        <v>0</v>
      </c>
      <c r="J1836" t="str">
        <f>IF(I1836=1,COUNTIF($I$2:I1836,1),"")</f>
        <v/>
      </c>
      <c r="K1836" t="str">
        <f>IFERROR(INDEX($B$2:$B$2873,MATCH(ROWS($J$2:J1836),$J$2:$J$2873,0)),"")</f>
        <v/>
      </c>
    </row>
    <row r="1837" spans="1:11">
      <c r="A1837" s="60" t="s">
        <v>500</v>
      </c>
      <c r="B1837" s="60" t="s">
        <v>803</v>
      </c>
      <c r="C1837" s="59">
        <v>1.91</v>
      </c>
      <c r="D1837" s="60" t="s">
        <v>39</v>
      </c>
      <c r="E1837" s="60" t="s">
        <v>50</v>
      </c>
      <c r="F1837" s="60" t="s">
        <v>40</v>
      </c>
      <c r="G1837" s="60" t="s">
        <v>210</v>
      </c>
      <c r="H1837" s="60" t="s">
        <v>40</v>
      </c>
      <c r="I1837">
        <f>--ISNUMBER(IFERROR(SEARCH(Anketa!$E$3,'SDF biotopi'!$A1837,1),""))</f>
        <v>0</v>
      </c>
      <c r="J1837" t="str">
        <f>IF(I1837=1,COUNTIF($I$2:I1837,1),"")</f>
        <v/>
      </c>
      <c r="K1837" t="str">
        <f>IFERROR(INDEX($B$2:$B$2873,MATCH(ROWS($J$2:J1837),$J$2:$J$2873,0)),"")</f>
        <v/>
      </c>
    </row>
    <row r="1838" spans="1:11">
      <c r="A1838" s="60" t="s">
        <v>500</v>
      </c>
      <c r="B1838" s="60" t="s">
        <v>820</v>
      </c>
      <c r="C1838" s="59">
        <v>2.78</v>
      </c>
      <c r="D1838" s="60" t="s">
        <v>838</v>
      </c>
      <c r="E1838" s="60" t="s">
        <v>41</v>
      </c>
      <c r="F1838" s="60" t="s">
        <v>40</v>
      </c>
      <c r="G1838" s="60" t="s">
        <v>41</v>
      </c>
      <c r="H1838" s="60" t="s">
        <v>41</v>
      </c>
      <c r="I1838">
        <f>--ISNUMBER(IFERROR(SEARCH(Anketa!$E$3,'SDF biotopi'!$A1838,1),""))</f>
        <v>0</v>
      </c>
      <c r="J1838" t="str">
        <f>IF(I1838=1,COUNTIF($I$2:I1838,1),"")</f>
        <v/>
      </c>
      <c r="K1838" t="str">
        <f>IFERROR(INDEX($B$2:$B$2873,MATCH(ROWS($J$2:J1838),$J$2:$J$2873,0)),"")</f>
        <v/>
      </c>
    </row>
    <row r="1839" spans="1:11">
      <c r="A1839" s="60" t="s">
        <v>500</v>
      </c>
      <c r="B1839" s="60" t="s">
        <v>812</v>
      </c>
      <c r="C1839" s="59">
        <v>36.97</v>
      </c>
      <c r="D1839" s="60" t="s">
        <v>39</v>
      </c>
      <c r="E1839" s="60" t="s">
        <v>41</v>
      </c>
      <c r="F1839" s="60" t="s">
        <v>40</v>
      </c>
      <c r="G1839" s="60" t="s">
        <v>210</v>
      </c>
      <c r="H1839" s="60" t="s">
        <v>40</v>
      </c>
      <c r="I1839">
        <f>--ISNUMBER(IFERROR(SEARCH(Anketa!$E$3,'SDF biotopi'!$A1839,1),""))</f>
        <v>0</v>
      </c>
      <c r="J1839" t="str">
        <f>IF(I1839=1,COUNTIF($I$2:I1839,1),"")</f>
        <v/>
      </c>
      <c r="K1839" t="str">
        <f>IFERROR(INDEX($B$2:$B$2873,MATCH(ROWS($J$2:J1839),$J$2:$J$2873,0)),"")</f>
        <v/>
      </c>
    </row>
    <row r="1840" spans="1:11">
      <c r="A1840" s="60" t="s">
        <v>500</v>
      </c>
      <c r="B1840" s="60" t="s">
        <v>810</v>
      </c>
      <c r="C1840" s="59">
        <v>5.24</v>
      </c>
      <c r="D1840" s="60" t="s">
        <v>39</v>
      </c>
      <c r="E1840" s="60" t="s">
        <v>40</v>
      </c>
      <c r="F1840" s="60" t="s">
        <v>40</v>
      </c>
      <c r="G1840" s="60" t="s">
        <v>210</v>
      </c>
      <c r="H1840" s="60" t="s">
        <v>41</v>
      </c>
      <c r="I1840">
        <f>--ISNUMBER(IFERROR(SEARCH(Anketa!$E$3,'SDF biotopi'!$A1840,1),""))</f>
        <v>0</v>
      </c>
      <c r="J1840" t="str">
        <f>IF(I1840=1,COUNTIF($I$2:I1840,1),"")</f>
        <v/>
      </c>
      <c r="K1840" t="str">
        <f>IFERROR(INDEX($B$2:$B$2873,MATCH(ROWS($J$2:J1840),$J$2:$J$2873,0)),"")</f>
        <v/>
      </c>
    </row>
    <row r="1841" spans="1:11">
      <c r="A1841" s="60" t="s">
        <v>500</v>
      </c>
      <c r="B1841" s="60" t="s">
        <v>827</v>
      </c>
      <c r="C1841" s="59">
        <v>0.93</v>
      </c>
      <c r="D1841" s="60" t="s">
        <v>39</v>
      </c>
      <c r="E1841" s="60" t="s">
        <v>40</v>
      </c>
      <c r="F1841" s="60" t="s">
        <v>40</v>
      </c>
      <c r="G1841" s="60" t="s">
        <v>210</v>
      </c>
      <c r="H1841" s="60" t="s">
        <v>40</v>
      </c>
      <c r="I1841">
        <f>--ISNUMBER(IFERROR(SEARCH(Anketa!$E$3,'SDF biotopi'!$A1841,1),""))</f>
        <v>0</v>
      </c>
      <c r="J1841" t="str">
        <f>IF(I1841=1,COUNTIF($I$2:I1841,1),"")</f>
        <v/>
      </c>
      <c r="K1841" t="str">
        <f>IFERROR(INDEX($B$2:$B$2873,MATCH(ROWS($J$2:J1841),$J$2:$J$2873,0)),"")</f>
        <v/>
      </c>
    </row>
    <row r="1842" spans="1:11">
      <c r="A1842" s="60" t="s">
        <v>500</v>
      </c>
      <c r="B1842" s="60" t="s">
        <v>828</v>
      </c>
      <c r="C1842" s="59">
        <v>0</v>
      </c>
      <c r="D1842" s="60" t="s">
        <v>67</v>
      </c>
      <c r="E1842" s="60" t="s">
        <v>50</v>
      </c>
      <c r="F1842" s="60" t="s">
        <v>824</v>
      </c>
      <c r="G1842" s="60" t="s">
        <v>824</v>
      </c>
      <c r="H1842" s="60" t="s">
        <v>824</v>
      </c>
      <c r="I1842">
        <f>--ISNUMBER(IFERROR(SEARCH(Anketa!$E$3,'SDF biotopi'!$A1842,1),""))</f>
        <v>0</v>
      </c>
      <c r="J1842" t="str">
        <f>IF(I1842=1,COUNTIF($I$2:I1842,1),"")</f>
        <v/>
      </c>
      <c r="K1842" t="str">
        <f>IFERROR(INDEX($B$2:$B$2873,MATCH(ROWS($J$2:J1842),$J$2:$J$2873,0)),"")</f>
        <v/>
      </c>
    </row>
    <row r="1843" spans="1:11">
      <c r="A1843" s="60" t="s">
        <v>500</v>
      </c>
      <c r="B1843" s="60" t="s">
        <v>808</v>
      </c>
      <c r="C1843" s="59">
        <v>411.5</v>
      </c>
      <c r="D1843" s="60" t="s">
        <v>39</v>
      </c>
      <c r="E1843" s="60" t="s">
        <v>210</v>
      </c>
      <c r="F1843" s="60" t="s">
        <v>210</v>
      </c>
      <c r="G1843" s="60" t="s">
        <v>41</v>
      </c>
      <c r="H1843" s="60" t="s">
        <v>210</v>
      </c>
      <c r="I1843">
        <f>--ISNUMBER(IFERROR(SEARCH(Anketa!$E$3,'SDF biotopi'!$A1843,1),""))</f>
        <v>0</v>
      </c>
      <c r="J1843" t="str">
        <f>IF(I1843=1,COUNTIF($I$2:I1843,1),"")</f>
        <v/>
      </c>
      <c r="K1843" t="str">
        <f>IFERROR(INDEX($B$2:$B$2873,MATCH(ROWS($J$2:J1843),$J$2:$J$2873,0)),"")</f>
        <v/>
      </c>
    </row>
    <row r="1844" spans="1:11">
      <c r="A1844" s="60" t="s">
        <v>500</v>
      </c>
      <c r="B1844" s="60" t="s">
        <v>813</v>
      </c>
      <c r="C1844" s="59">
        <v>82.5</v>
      </c>
      <c r="D1844" s="60" t="s">
        <v>39</v>
      </c>
      <c r="E1844" s="60" t="s">
        <v>41</v>
      </c>
      <c r="F1844" s="60" t="s">
        <v>41</v>
      </c>
      <c r="G1844" s="60" t="s">
        <v>41</v>
      </c>
      <c r="H1844" s="60" t="s">
        <v>41</v>
      </c>
      <c r="I1844">
        <f>--ISNUMBER(IFERROR(SEARCH(Anketa!$E$3,'SDF biotopi'!$A1844,1),""))</f>
        <v>0</v>
      </c>
      <c r="J1844" t="str">
        <f>IF(I1844=1,COUNTIF($I$2:I1844,1),"")</f>
        <v/>
      </c>
      <c r="K1844" t="str">
        <f>IFERROR(INDEX($B$2:$B$2873,MATCH(ROWS($J$2:J1844),$J$2:$J$2873,0)),"")</f>
        <v/>
      </c>
    </row>
    <row r="1845" spans="1:11">
      <c r="A1845" s="60" t="s">
        <v>500</v>
      </c>
      <c r="B1845" s="60" t="s">
        <v>834</v>
      </c>
      <c r="C1845" s="59">
        <v>0.05</v>
      </c>
      <c r="D1845" s="60" t="s">
        <v>39</v>
      </c>
      <c r="E1845" s="60" t="s">
        <v>41</v>
      </c>
      <c r="F1845" s="60" t="s">
        <v>40</v>
      </c>
      <c r="G1845" s="60" t="s">
        <v>210</v>
      </c>
      <c r="H1845" s="60" t="s">
        <v>41</v>
      </c>
      <c r="I1845">
        <f>--ISNUMBER(IFERROR(SEARCH(Anketa!$E$3,'SDF biotopi'!$A1845,1),""))</f>
        <v>0</v>
      </c>
      <c r="J1845" t="str">
        <f>IF(I1845=1,COUNTIF($I$2:I1845,1),"")</f>
        <v/>
      </c>
      <c r="K1845" t="str">
        <f>IFERROR(INDEX($B$2:$B$2873,MATCH(ROWS($J$2:J1845),$J$2:$J$2873,0)),"")</f>
        <v/>
      </c>
    </row>
    <row r="1846" spans="1:11">
      <c r="A1846" s="60" t="s">
        <v>500</v>
      </c>
      <c r="B1846" s="60" t="s">
        <v>814</v>
      </c>
      <c r="C1846" s="59">
        <v>75.2</v>
      </c>
      <c r="D1846" s="60" t="s">
        <v>39</v>
      </c>
      <c r="E1846" s="60" t="s">
        <v>40</v>
      </c>
      <c r="F1846" s="60" t="s">
        <v>41</v>
      </c>
      <c r="G1846" s="60" t="s">
        <v>41</v>
      </c>
      <c r="H1846" s="60" t="s">
        <v>40</v>
      </c>
      <c r="I1846">
        <f>--ISNUMBER(IFERROR(SEARCH(Anketa!$E$3,'SDF biotopi'!$A1846,1),""))</f>
        <v>0</v>
      </c>
      <c r="J1846" t="str">
        <f>IF(I1846=1,COUNTIF($I$2:I1846,1),"")</f>
        <v/>
      </c>
      <c r="K1846" t="str">
        <f>IFERROR(INDEX($B$2:$B$2873,MATCH(ROWS($J$2:J1846),$J$2:$J$2873,0)),"")</f>
        <v/>
      </c>
    </row>
    <row r="1847" spans="1:11">
      <c r="A1847" s="60" t="s">
        <v>502</v>
      </c>
      <c r="B1847" s="60" t="s">
        <v>807</v>
      </c>
      <c r="C1847" s="59">
        <v>0.4</v>
      </c>
      <c r="D1847" s="60" t="s">
        <v>39</v>
      </c>
      <c r="E1847" s="60" t="s">
        <v>41</v>
      </c>
      <c r="F1847" s="60" t="s">
        <v>40</v>
      </c>
      <c r="G1847" s="60" t="s">
        <v>210</v>
      </c>
      <c r="H1847" s="60" t="s">
        <v>40</v>
      </c>
      <c r="I1847">
        <f>--ISNUMBER(IFERROR(SEARCH(Anketa!$E$3,'SDF biotopi'!$A1847,1),""))</f>
        <v>0</v>
      </c>
      <c r="J1847" t="str">
        <f>IF(I1847=1,COUNTIF($I$2:I1847,1),"")</f>
        <v/>
      </c>
      <c r="K1847" t="str">
        <f>IFERROR(INDEX($B$2:$B$2873,MATCH(ROWS($J$2:J1847),$J$2:$J$2873,0)),"")</f>
        <v/>
      </c>
    </row>
    <row r="1848" spans="1:11">
      <c r="A1848" s="60" t="s">
        <v>502</v>
      </c>
      <c r="B1848" s="60" t="s">
        <v>834</v>
      </c>
      <c r="C1848" s="59">
        <v>0.1</v>
      </c>
      <c r="D1848" s="60" t="s">
        <v>39</v>
      </c>
      <c r="E1848" s="60" t="s">
        <v>41</v>
      </c>
      <c r="F1848" s="60" t="s">
        <v>40</v>
      </c>
      <c r="G1848" s="60" t="s">
        <v>210</v>
      </c>
      <c r="H1848" s="60" t="s">
        <v>41</v>
      </c>
      <c r="I1848">
        <f>--ISNUMBER(IFERROR(SEARCH(Anketa!$E$3,'SDF biotopi'!$A1848,1),""))</f>
        <v>0</v>
      </c>
      <c r="J1848" t="str">
        <f>IF(I1848=1,COUNTIF($I$2:I1848,1),"")</f>
        <v/>
      </c>
      <c r="K1848" t="str">
        <f>IFERROR(INDEX($B$2:$B$2873,MATCH(ROWS($J$2:J1848),$J$2:$J$2873,0)),"")</f>
        <v/>
      </c>
    </row>
    <row r="1849" spans="1:11">
      <c r="A1849" s="60" t="s">
        <v>502</v>
      </c>
      <c r="B1849" s="60" t="s">
        <v>839</v>
      </c>
      <c r="C1849" s="59">
        <v>0.02</v>
      </c>
      <c r="D1849" s="60" t="s">
        <v>39</v>
      </c>
      <c r="E1849" s="60" t="s">
        <v>41</v>
      </c>
      <c r="F1849" s="60" t="s">
        <v>40</v>
      </c>
      <c r="G1849" s="60" t="s">
        <v>210</v>
      </c>
      <c r="H1849" s="60" t="s">
        <v>210</v>
      </c>
      <c r="I1849">
        <f>--ISNUMBER(IFERROR(SEARCH(Anketa!$E$3,'SDF biotopi'!$A1849,1),""))</f>
        <v>0</v>
      </c>
      <c r="J1849" t="str">
        <f>IF(I1849=1,COUNTIF($I$2:I1849,1),"")</f>
        <v/>
      </c>
      <c r="K1849" t="str">
        <f>IFERROR(INDEX($B$2:$B$2873,MATCH(ROWS($J$2:J1849),$J$2:$J$2873,0)),"")</f>
        <v/>
      </c>
    </row>
    <row r="1850" spans="1:11">
      <c r="A1850" s="60" t="s">
        <v>502</v>
      </c>
      <c r="B1850" s="60" t="s">
        <v>820</v>
      </c>
      <c r="C1850" s="59">
        <v>24.15</v>
      </c>
      <c r="D1850" s="60" t="s">
        <v>39</v>
      </c>
      <c r="E1850" s="60" t="s">
        <v>210</v>
      </c>
      <c r="F1850" s="60" t="s">
        <v>40</v>
      </c>
      <c r="G1850" s="60" t="s">
        <v>210</v>
      </c>
      <c r="H1850" s="60" t="s">
        <v>210</v>
      </c>
      <c r="I1850">
        <f>--ISNUMBER(IFERROR(SEARCH(Anketa!$E$3,'SDF biotopi'!$A1850,1),""))</f>
        <v>0</v>
      </c>
      <c r="J1850" t="str">
        <f>IF(I1850=1,COUNTIF($I$2:I1850,1),"")</f>
        <v/>
      </c>
      <c r="K1850" t="str">
        <f>IFERROR(INDEX($B$2:$B$2873,MATCH(ROWS($J$2:J1850),$J$2:$J$2873,0)),"")</f>
        <v/>
      </c>
    </row>
    <row r="1851" spans="1:11">
      <c r="A1851" s="60" t="s">
        <v>502</v>
      </c>
      <c r="B1851" s="60" t="s">
        <v>803</v>
      </c>
      <c r="C1851" s="59">
        <v>10.9</v>
      </c>
      <c r="D1851" s="60" t="s">
        <v>39</v>
      </c>
      <c r="E1851" s="60" t="s">
        <v>210</v>
      </c>
      <c r="F1851" s="60" t="s">
        <v>40</v>
      </c>
      <c r="G1851" s="60" t="s">
        <v>210</v>
      </c>
      <c r="H1851" s="60" t="s">
        <v>210</v>
      </c>
      <c r="I1851">
        <f>--ISNUMBER(IFERROR(SEARCH(Anketa!$E$3,'SDF biotopi'!$A1851,1),""))</f>
        <v>0</v>
      </c>
      <c r="J1851" t="str">
        <f>IF(I1851=1,COUNTIF($I$2:I1851,1),"")</f>
        <v/>
      </c>
      <c r="K1851" t="str">
        <f>IFERROR(INDEX($B$2:$B$2873,MATCH(ROWS($J$2:J1851),$J$2:$J$2873,0)),"")</f>
        <v/>
      </c>
    </row>
    <row r="1852" spans="1:11">
      <c r="A1852" s="60" t="s">
        <v>502</v>
      </c>
      <c r="B1852" s="60" t="s">
        <v>808</v>
      </c>
      <c r="C1852" s="59">
        <v>1.9</v>
      </c>
      <c r="D1852" s="60" t="s">
        <v>39</v>
      </c>
      <c r="E1852" s="60" t="s">
        <v>41</v>
      </c>
      <c r="F1852" s="60" t="s">
        <v>40</v>
      </c>
      <c r="G1852" s="60" t="s">
        <v>210</v>
      </c>
      <c r="H1852" s="60" t="s">
        <v>40</v>
      </c>
      <c r="I1852">
        <f>--ISNUMBER(IFERROR(SEARCH(Anketa!$E$3,'SDF biotopi'!$A1852,1),""))</f>
        <v>0</v>
      </c>
      <c r="J1852" t="str">
        <f>IF(I1852=1,COUNTIF($I$2:I1852,1),"")</f>
        <v/>
      </c>
      <c r="K1852" t="str">
        <f>IFERROR(INDEX($B$2:$B$2873,MATCH(ROWS($J$2:J1852),$J$2:$J$2873,0)),"")</f>
        <v/>
      </c>
    </row>
    <row r="1853" spans="1:11">
      <c r="A1853" s="60" t="s">
        <v>502</v>
      </c>
      <c r="B1853" s="60" t="s">
        <v>813</v>
      </c>
      <c r="C1853" s="59">
        <v>3.1</v>
      </c>
      <c r="D1853" s="60" t="s">
        <v>39</v>
      </c>
      <c r="E1853" s="60" t="s">
        <v>210</v>
      </c>
      <c r="F1853" s="60" t="s">
        <v>40</v>
      </c>
      <c r="G1853" s="60" t="s">
        <v>210</v>
      </c>
      <c r="H1853" s="60" t="s">
        <v>210</v>
      </c>
      <c r="I1853">
        <f>--ISNUMBER(IFERROR(SEARCH(Anketa!$E$3,'SDF biotopi'!$A1853,1),""))</f>
        <v>0</v>
      </c>
      <c r="J1853" t="str">
        <f>IF(I1853=1,COUNTIF($I$2:I1853,1),"")</f>
        <v/>
      </c>
      <c r="K1853" t="str">
        <f>IFERROR(INDEX($B$2:$B$2873,MATCH(ROWS($J$2:J1853),$J$2:$J$2873,0)),"")</f>
        <v/>
      </c>
    </row>
    <row r="1854" spans="1:11">
      <c r="A1854" s="60" t="s">
        <v>502</v>
      </c>
      <c r="B1854" s="60" t="s">
        <v>802</v>
      </c>
      <c r="C1854" s="59">
        <v>89.3</v>
      </c>
      <c r="D1854" s="60" t="s">
        <v>39</v>
      </c>
      <c r="E1854" s="60" t="s">
        <v>41</v>
      </c>
      <c r="F1854" s="60" t="s">
        <v>40</v>
      </c>
      <c r="G1854" s="60" t="s">
        <v>210</v>
      </c>
      <c r="H1854" s="60" t="s">
        <v>41</v>
      </c>
      <c r="I1854">
        <f>--ISNUMBER(IFERROR(SEARCH(Anketa!$E$3,'SDF biotopi'!$A1854,1),""))</f>
        <v>0</v>
      </c>
      <c r="J1854" t="str">
        <f>IF(I1854=1,COUNTIF($I$2:I1854,1),"")</f>
        <v/>
      </c>
      <c r="K1854" t="str">
        <f>IFERROR(INDEX($B$2:$B$2873,MATCH(ROWS($J$2:J1854),$J$2:$J$2873,0)),"")</f>
        <v/>
      </c>
    </row>
    <row r="1855" spans="1:11">
      <c r="A1855" s="60" t="s">
        <v>502</v>
      </c>
      <c r="B1855" s="60" t="s">
        <v>809</v>
      </c>
      <c r="C1855" s="59">
        <v>81.290000000000006</v>
      </c>
      <c r="D1855" s="60" t="s">
        <v>39</v>
      </c>
      <c r="E1855" s="60" t="s">
        <v>210</v>
      </c>
      <c r="F1855" s="60" t="s">
        <v>40</v>
      </c>
      <c r="G1855" s="60" t="s">
        <v>210</v>
      </c>
      <c r="H1855" s="60" t="s">
        <v>210</v>
      </c>
      <c r="I1855">
        <f>--ISNUMBER(IFERROR(SEARCH(Anketa!$E$3,'SDF biotopi'!$A1855,1),""))</f>
        <v>0</v>
      </c>
      <c r="J1855" t="str">
        <f>IF(I1855=1,COUNTIF($I$2:I1855,1),"")</f>
        <v/>
      </c>
      <c r="K1855" t="str">
        <f>IFERROR(INDEX($B$2:$B$2873,MATCH(ROWS($J$2:J1855),$J$2:$J$2873,0)),"")</f>
        <v/>
      </c>
    </row>
    <row r="1856" spans="1:11">
      <c r="A1856" s="60" t="s">
        <v>502</v>
      </c>
      <c r="B1856" s="60" t="s">
        <v>815</v>
      </c>
      <c r="C1856" s="59">
        <v>3.7</v>
      </c>
      <c r="D1856" s="60" t="s">
        <v>39</v>
      </c>
      <c r="E1856" s="60" t="s">
        <v>41</v>
      </c>
      <c r="F1856" s="60" t="s">
        <v>40</v>
      </c>
      <c r="G1856" s="60" t="s">
        <v>41</v>
      </c>
      <c r="H1856" s="60" t="s">
        <v>41</v>
      </c>
      <c r="I1856">
        <f>--ISNUMBER(IFERROR(SEARCH(Anketa!$E$3,'SDF biotopi'!$A1856,1),""))</f>
        <v>0</v>
      </c>
      <c r="J1856" t="str">
        <f>IF(I1856=1,COUNTIF($I$2:I1856,1),"")</f>
        <v/>
      </c>
      <c r="K1856" t="str">
        <f>IFERROR(INDEX($B$2:$B$2873,MATCH(ROWS($J$2:J1856),$J$2:$J$2873,0)),"")</f>
        <v/>
      </c>
    </row>
    <row r="1857" spans="1:11">
      <c r="A1857" s="60" t="s">
        <v>502</v>
      </c>
      <c r="B1857" s="60" t="s">
        <v>811</v>
      </c>
      <c r="C1857" s="59">
        <v>145.19</v>
      </c>
      <c r="D1857" s="60" t="s">
        <v>39</v>
      </c>
      <c r="E1857" s="60" t="s">
        <v>210</v>
      </c>
      <c r="F1857" s="60" t="s">
        <v>41</v>
      </c>
      <c r="G1857" s="60" t="s">
        <v>210</v>
      </c>
      <c r="H1857" s="60" t="s">
        <v>210</v>
      </c>
      <c r="I1857">
        <f>--ISNUMBER(IFERROR(SEARCH(Anketa!$E$3,'SDF biotopi'!$A1857,1),""))</f>
        <v>0</v>
      </c>
      <c r="J1857" t="str">
        <f>IF(I1857=1,COUNTIF($I$2:I1857,1),"")</f>
        <v/>
      </c>
      <c r="K1857" t="str">
        <f>IFERROR(INDEX($B$2:$B$2873,MATCH(ROWS($J$2:J1857),$J$2:$J$2873,0)),"")</f>
        <v/>
      </c>
    </row>
    <row r="1858" spans="1:11">
      <c r="A1858" s="60" t="s">
        <v>502</v>
      </c>
      <c r="B1858" s="60" t="s">
        <v>812</v>
      </c>
      <c r="C1858" s="59">
        <v>51.2</v>
      </c>
      <c r="D1858" s="60" t="s">
        <v>39</v>
      </c>
      <c r="E1858" s="60" t="s">
        <v>210</v>
      </c>
      <c r="F1858" s="60" t="s">
        <v>40</v>
      </c>
      <c r="G1858" s="60" t="s">
        <v>210</v>
      </c>
      <c r="H1858" s="60" t="s">
        <v>210</v>
      </c>
      <c r="I1858">
        <f>--ISNUMBER(IFERROR(SEARCH(Anketa!$E$3,'SDF biotopi'!$A1858,1),""))</f>
        <v>0</v>
      </c>
      <c r="J1858" t="str">
        <f>IF(I1858=1,COUNTIF($I$2:I1858,1),"")</f>
        <v/>
      </c>
      <c r="K1858" t="str">
        <f>IFERROR(INDEX($B$2:$B$2873,MATCH(ROWS($J$2:J1858),$J$2:$J$2873,0)),"")</f>
        <v/>
      </c>
    </row>
    <row r="1859" spans="1:11">
      <c r="A1859" s="60" t="s">
        <v>502</v>
      </c>
      <c r="B1859" s="60" t="s">
        <v>816</v>
      </c>
      <c r="C1859" s="59">
        <v>20.9</v>
      </c>
      <c r="D1859" s="60" t="s">
        <v>39</v>
      </c>
      <c r="E1859" s="60" t="s">
        <v>210</v>
      </c>
      <c r="F1859" s="60" t="s">
        <v>40</v>
      </c>
      <c r="G1859" s="60" t="s">
        <v>210</v>
      </c>
      <c r="H1859" s="60" t="s">
        <v>210</v>
      </c>
      <c r="I1859">
        <f>--ISNUMBER(IFERROR(SEARCH(Anketa!$E$3,'SDF biotopi'!$A1859,1),""))</f>
        <v>0</v>
      </c>
      <c r="J1859" t="str">
        <f>IF(I1859=1,COUNTIF($I$2:I1859,1),"")</f>
        <v/>
      </c>
      <c r="K1859" t="str">
        <f>IFERROR(INDEX($B$2:$B$2873,MATCH(ROWS($J$2:J1859),$J$2:$J$2873,0)),"")</f>
        <v/>
      </c>
    </row>
    <row r="1860" spans="1:11">
      <c r="A1860" s="60" t="s">
        <v>504</v>
      </c>
      <c r="B1860" s="60" t="s">
        <v>815</v>
      </c>
      <c r="C1860" s="59">
        <v>1.0900000000000001</v>
      </c>
      <c r="D1860" s="60" t="s">
        <v>39</v>
      </c>
      <c r="E1860" s="60" t="s">
        <v>40</v>
      </c>
      <c r="F1860" s="60" t="s">
        <v>40</v>
      </c>
      <c r="G1860" s="60" t="s">
        <v>41</v>
      </c>
      <c r="H1860" s="60" t="s">
        <v>40</v>
      </c>
      <c r="I1860">
        <f>--ISNUMBER(IFERROR(SEARCH(Anketa!$E$3,'SDF biotopi'!$A1860,1),""))</f>
        <v>0</v>
      </c>
      <c r="J1860" t="str">
        <f>IF(I1860=1,COUNTIF($I$2:I1860,1),"")</f>
        <v/>
      </c>
      <c r="K1860" t="str">
        <f>IFERROR(INDEX($B$2:$B$2873,MATCH(ROWS($J$2:J1860),$J$2:$J$2873,0)),"")</f>
        <v/>
      </c>
    </row>
    <row r="1861" spans="1:11">
      <c r="A1861" s="60" t="s">
        <v>504</v>
      </c>
      <c r="B1861" s="60" t="s">
        <v>858</v>
      </c>
      <c r="C1861" s="59">
        <v>1.57</v>
      </c>
      <c r="D1861" s="60" t="s">
        <v>39</v>
      </c>
      <c r="E1861" s="60" t="s">
        <v>40</v>
      </c>
      <c r="F1861" s="60" t="s">
        <v>40</v>
      </c>
      <c r="G1861" s="60" t="s">
        <v>40</v>
      </c>
      <c r="H1861" s="60" t="s">
        <v>40</v>
      </c>
      <c r="I1861">
        <f>--ISNUMBER(IFERROR(SEARCH(Anketa!$E$3,'SDF biotopi'!$A1861,1),""))</f>
        <v>0</v>
      </c>
      <c r="J1861" t="str">
        <f>IF(I1861=1,COUNTIF($I$2:I1861,1),"")</f>
        <v/>
      </c>
      <c r="K1861" t="str">
        <f>IFERROR(INDEX($B$2:$B$2873,MATCH(ROWS($J$2:J1861),$J$2:$J$2873,0)),"")</f>
        <v/>
      </c>
    </row>
    <row r="1862" spans="1:11">
      <c r="A1862" s="60" t="s">
        <v>504</v>
      </c>
      <c r="B1862" s="60" t="s">
        <v>831</v>
      </c>
      <c r="C1862" s="59">
        <v>0.46</v>
      </c>
      <c r="D1862" s="60" t="s">
        <v>39</v>
      </c>
      <c r="E1862" s="60" t="s">
        <v>50</v>
      </c>
      <c r="F1862" s="60" t="s">
        <v>40</v>
      </c>
      <c r="G1862" s="60" t="s">
        <v>40</v>
      </c>
      <c r="H1862" s="60" t="s">
        <v>40</v>
      </c>
      <c r="I1862">
        <f>--ISNUMBER(IFERROR(SEARCH(Anketa!$E$3,'SDF biotopi'!$A1862,1),""))</f>
        <v>0</v>
      </c>
      <c r="J1862" t="str">
        <f>IF(I1862=1,COUNTIF($I$2:I1862,1),"")</f>
        <v/>
      </c>
      <c r="K1862" t="str">
        <f>IFERROR(INDEX($B$2:$B$2873,MATCH(ROWS($J$2:J1862),$J$2:$J$2873,0)),"")</f>
        <v/>
      </c>
    </row>
    <row r="1863" spans="1:11">
      <c r="A1863" s="60" t="s">
        <v>504</v>
      </c>
      <c r="B1863" s="60" t="s">
        <v>803</v>
      </c>
      <c r="C1863" s="59">
        <v>2</v>
      </c>
      <c r="D1863" s="60" t="s">
        <v>39</v>
      </c>
      <c r="E1863" s="60" t="s">
        <v>40</v>
      </c>
      <c r="F1863" s="60" t="s">
        <v>40</v>
      </c>
      <c r="G1863" s="60" t="s">
        <v>41</v>
      </c>
      <c r="H1863" s="60" t="s">
        <v>40</v>
      </c>
      <c r="I1863">
        <f>--ISNUMBER(IFERROR(SEARCH(Anketa!$E$3,'SDF biotopi'!$A1863,1),""))</f>
        <v>0</v>
      </c>
      <c r="J1863" t="str">
        <f>IF(I1863=1,COUNTIF($I$2:I1863,1),"")</f>
        <v/>
      </c>
      <c r="K1863" t="str">
        <f>IFERROR(INDEX($B$2:$B$2873,MATCH(ROWS($J$2:J1863),$J$2:$J$2873,0)),"")</f>
        <v/>
      </c>
    </row>
    <row r="1864" spans="1:11">
      <c r="A1864" s="60" t="s">
        <v>504</v>
      </c>
      <c r="B1864" s="60" t="s">
        <v>823</v>
      </c>
      <c r="C1864" s="59">
        <v>212.65</v>
      </c>
      <c r="D1864" s="60" t="s">
        <v>39</v>
      </c>
      <c r="E1864" s="60" t="s">
        <v>41</v>
      </c>
      <c r="F1864" s="60" t="s">
        <v>40</v>
      </c>
      <c r="G1864" s="60" t="s">
        <v>40</v>
      </c>
      <c r="H1864" s="60" t="s">
        <v>41</v>
      </c>
      <c r="I1864">
        <f>--ISNUMBER(IFERROR(SEARCH(Anketa!$E$3,'SDF biotopi'!$A1864,1),""))</f>
        <v>0</v>
      </c>
      <c r="J1864" t="str">
        <f>IF(I1864=1,COUNTIF($I$2:I1864,1),"")</f>
        <v/>
      </c>
      <c r="K1864" t="str">
        <f>IFERROR(INDEX($B$2:$B$2873,MATCH(ROWS($J$2:J1864),$J$2:$J$2873,0)),"")</f>
        <v/>
      </c>
    </row>
    <row r="1865" spans="1:11">
      <c r="A1865" s="60" t="s">
        <v>504</v>
      </c>
      <c r="B1865" s="60" t="s">
        <v>821</v>
      </c>
      <c r="C1865" s="59">
        <v>3.62</v>
      </c>
      <c r="D1865" s="60" t="s">
        <v>39</v>
      </c>
      <c r="E1865" s="60" t="s">
        <v>41</v>
      </c>
      <c r="F1865" s="60" t="s">
        <v>40</v>
      </c>
      <c r="G1865" s="60" t="s">
        <v>41</v>
      </c>
      <c r="H1865" s="60" t="s">
        <v>41</v>
      </c>
      <c r="I1865">
        <f>--ISNUMBER(IFERROR(SEARCH(Anketa!$E$3,'SDF biotopi'!$A1865,1),""))</f>
        <v>0</v>
      </c>
      <c r="J1865" t="str">
        <f>IF(I1865=1,COUNTIF($I$2:I1865,1),"")</f>
        <v/>
      </c>
      <c r="K1865" t="str">
        <f>IFERROR(INDEX($B$2:$B$2873,MATCH(ROWS($J$2:J1865),$J$2:$J$2873,0)),"")</f>
        <v/>
      </c>
    </row>
    <row r="1866" spans="1:11">
      <c r="A1866" s="60" t="s">
        <v>504</v>
      </c>
      <c r="B1866" s="60" t="s">
        <v>853</v>
      </c>
      <c r="C1866" s="59">
        <v>5.91</v>
      </c>
      <c r="D1866" s="60" t="s">
        <v>39</v>
      </c>
      <c r="E1866" s="60" t="s">
        <v>50</v>
      </c>
      <c r="F1866" s="60" t="s">
        <v>40</v>
      </c>
      <c r="G1866" s="60" t="s">
        <v>40</v>
      </c>
      <c r="H1866" s="60" t="s">
        <v>40</v>
      </c>
      <c r="I1866">
        <f>--ISNUMBER(IFERROR(SEARCH(Anketa!$E$3,'SDF biotopi'!$A1866,1),""))</f>
        <v>0</v>
      </c>
      <c r="J1866" t="str">
        <f>IF(I1866=1,COUNTIF($I$2:I1866,1),"")</f>
        <v/>
      </c>
      <c r="K1866" t="str">
        <f>IFERROR(INDEX($B$2:$B$2873,MATCH(ROWS($J$2:J1866),$J$2:$J$2873,0)),"")</f>
        <v/>
      </c>
    </row>
    <row r="1867" spans="1:11">
      <c r="A1867" s="60" t="s">
        <v>504</v>
      </c>
      <c r="B1867" s="60" t="s">
        <v>840</v>
      </c>
      <c r="C1867" s="59">
        <v>4.6500000000000004</v>
      </c>
      <c r="D1867" s="60" t="s">
        <v>39</v>
      </c>
      <c r="E1867" s="60" t="s">
        <v>40</v>
      </c>
      <c r="F1867" s="60" t="s">
        <v>40</v>
      </c>
      <c r="G1867" s="60" t="s">
        <v>41</v>
      </c>
      <c r="H1867" s="60" t="s">
        <v>40</v>
      </c>
      <c r="I1867">
        <f>--ISNUMBER(IFERROR(SEARCH(Anketa!$E$3,'SDF biotopi'!$A1867,1),""))</f>
        <v>0</v>
      </c>
      <c r="J1867" t="str">
        <f>IF(I1867=1,COUNTIF($I$2:I1867,1),"")</f>
        <v/>
      </c>
      <c r="K1867" t="str">
        <f>IFERROR(INDEX($B$2:$B$2873,MATCH(ROWS($J$2:J1867),$J$2:$J$2873,0)),"")</f>
        <v/>
      </c>
    </row>
    <row r="1868" spans="1:11">
      <c r="A1868" s="60" t="s">
        <v>504</v>
      </c>
      <c r="B1868" s="60" t="s">
        <v>807</v>
      </c>
      <c r="C1868" s="59">
        <v>1.44</v>
      </c>
      <c r="D1868" s="60" t="s">
        <v>838</v>
      </c>
      <c r="E1868" s="60" t="s">
        <v>50</v>
      </c>
      <c r="F1868" s="60" t="s">
        <v>40</v>
      </c>
      <c r="G1868" s="60" t="s">
        <v>40</v>
      </c>
      <c r="H1868" s="60" t="s">
        <v>40</v>
      </c>
      <c r="I1868">
        <f>--ISNUMBER(IFERROR(SEARCH(Anketa!$E$3,'SDF biotopi'!$A1868,1),""))</f>
        <v>0</v>
      </c>
      <c r="J1868" t="str">
        <f>IF(I1868=1,COUNTIF($I$2:I1868,1),"")</f>
        <v/>
      </c>
      <c r="K1868" t="str">
        <f>IFERROR(INDEX($B$2:$B$2873,MATCH(ROWS($J$2:J1868),$J$2:$J$2873,0)),"")</f>
        <v/>
      </c>
    </row>
    <row r="1869" spans="1:11">
      <c r="A1869" s="60" t="s">
        <v>504</v>
      </c>
      <c r="B1869" s="60" t="s">
        <v>825</v>
      </c>
      <c r="C1869" s="59">
        <v>39.15</v>
      </c>
      <c r="D1869" s="60" t="s">
        <v>39</v>
      </c>
      <c r="E1869" s="60" t="s">
        <v>41</v>
      </c>
      <c r="F1869" s="60" t="s">
        <v>40</v>
      </c>
      <c r="G1869" s="60" t="s">
        <v>41</v>
      </c>
      <c r="H1869" s="60" t="s">
        <v>41</v>
      </c>
      <c r="I1869">
        <f>--ISNUMBER(IFERROR(SEARCH(Anketa!$E$3,'SDF biotopi'!$A1869,1),""))</f>
        <v>0</v>
      </c>
      <c r="J1869" t="str">
        <f>IF(I1869=1,COUNTIF($I$2:I1869,1),"")</f>
        <v/>
      </c>
      <c r="K1869" t="str">
        <f>IFERROR(INDEX($B$2:$B$2873,MATCH(ROWS($J$2:J1869),$J$2:$J$2873,0)),"")</f>
        <v/>
      </c>
    </row>
    <row r="1870" spans="1:11">
      <c r="A1870" s="60" t="s">
        <v>504</v>
      </c>
      <c r="B1870" s="60" t="s">
        <v>811</v>
      </c>
      <c r="C1870" s="59">
        <v>3.78</v>
      </c>
      <c r="D1870" s="60" t="s">
        <v>39</v>
      </c>
      <c r="E1870" s="60" t="s">
        <v>40</v>
      </c>
      <c r="F1870" s="60" t="s">
        <v>40</v>
      </c>
      <c r="G1870" s="60" t="s">
        <v>41</v>
      </c>
      <c r="H1870" s="60" t="s">
        <v>40</v>
      </c>
      <c r="I1870">
        <f>--ISNUMBER(IFERROR(SEARCH(Anketa!$E$3,'SDF biotopi'!$A1870,1),""))</f>
        <v>0</v>
      </c>
      <c r="J1870" t="str">
        <f>IF(I1870=1,COUNTIF($I$2:I1870,1),"")</f>
        <v/>
      </c>
      <c r="K1870" t="str">
        <f>IFERROR(INDEX($B$2:$B$2873,MATCH(ROWS($J$2:J1870),$J$2:$J$2873,0)),"")</f>
        <v/>
      </c>
    </row>
    <row r="1871" spans="1:11">
      <c r="A1871" s="60" t="s">
        <v>506</v>
      </c>
      <c r="B1871" s="60" t="s">
        <v>816</v>
      </c>
      <c r="C1871" s="59">
        <v>45.88</v>
      </c>
      <c r="D1871" s="60" t="s">
        <v>39</v>
      </c>
      <c r="E1871" s="60" t="s">
        <v>818</v>
      </c>
      <c r="F1871" s="60" t="s">
        <v>40</v>
      </c>
      <c r="G1871" s="60" t="s">
        <v>818</v>
      </c>
      <c r="H1871" s="60" t="s">
        <v>818</v>
      </c>
      <c r="I1871">
        <f>--ISNUMBER(IFERROR(SEARCH(Anketa!$E$3,'SDF biotopi'!$A1871,1),""))</f>
        <v>0</v>
      </c>
      <c r="J1871" t="str">
        <f>IF(I1871=1,COUNTIF($I$2:I1871,1),"")</f>
        <v/>
      </c>
      <c r="K1871" t="str">
        <f>IFERROR(INDEX($B$2:$B$2873,MATCH(ROWS($J$2:J1871),$J$2:$J$2873,0)),"")</f>
        <v/>
      </c>
    </row>
    <row r="1872" spans="1:11">
      <c r="A1872" s="60" t="s">
        <v>506</v>
      </c>
      <c r="B1872" s="60" t="s">
        <v>825</v>
      </c>
      <c r="C1872" s="59">
        <v>66.62</v>
      </c>
      <c r="D1872" s="60" t="s">
        <v>39</v>
      </c>
      <c r="E1872" s="60" t="s">
        <v>41</v>
      </c>
      <c r="F1872" s="60" t="s">
        <v>40</v>
      </c>
      <c r="G1872" s="60" t="s">
        <v>41</v>
      </c>
      <c r="H1872" s="60" t="s">
        <v>40</v>
      </c>
      <c r="I1872">
        <f>--ISNUMBER(IFERROR(SEARCH(Anketa!$E$3,'SDF biotopi'!$A1872,1),""))</f>
        <v>0</v>
      </c>
      <c r="J1872" t="str">
        <f>IF(I1872=1,COUNTIF($I$2:I1872,1),"")</f>
        <v/>
      </c>
      <c r="K1872" t="str">
        <f>IFERROR(INDEX($B$2:$B$2873,MATCH(ROWS($J$2:J1872),$J$2:$J$2873,0)),"")</f>
        <v/>
      </c>
    </row>
    <row r="1873" spans="1:11">
      <c r="A1873" s="60" t="s">
        <v>506</v>
      </c>
      <c r="B1873" s="60" t="s">
        <v>808</v>
      </c>
      <c r="C1873" s="59">
        <v>34.07</v>
      </c>
      <c r="D1873" s="60" t="s">
        <v>39</v>
      </c>
      <c r="E1873" s="60" t="s">
        <v>210</v>
      </c>
      <c r="F1873" s="60" t="s">
        <v>40</v>
      </c>
      <c r="G1873" s="60" t="s">
        <v>210</v>
      </c>
      <c r="H1873" s="60" t="s">
        <v>210</v>
      </c>
      <c r="I1873">
        <f>--ISNUMBER(IFERROR(SEARCH(Anketa!$E$3,'SDF biotopi'!$A1873,1),""))</f>
        <v>0</v>
      </c>
      <c r="J1873" t="str">
        <f>IF(I1873=1,COUNTIF($I$2:I1873,1),"")</f>
        <v/>
      </c>
      <c r="K1873" t="str">
        <f>IFERROR(INDEX($B$2:$B$2873,MATCH(ROWS($J$2:J1873),$J$2:$J$2873,0)),"")</f>
        <v/>
      </c>
    </row>
    <row r="1874" spans="1:11">
      <c r="A1874" s="60" t="s">
        <v>506</v>
      </c>
      <c r="B1874" s="60" t="s">
        <v>810</v>
      </c>
      <c r="C1874" s="59">
        <v>7.14</v>
      </c>
      <c r="D1874" s="60" t="s">
        <v>39</v>
      </c>
      <c r="E1874" s="60" t="s">
        <v>41</v>
      </c>
      <c r="F1874" s="60" t="s">
        <v>40</v>
      </c>
      <c r="G1874" s="60" t="s">
        <v>41</v>
      </c>
      <c r="H1874" s="60" t="s">
        <v>41</v>
      </c>
      <c r="I1874">
        <f>--ISNUMBER(IFERROR(SEARCH(Anketa!$E$3,'SDF biotopi'!$A1874,1),""))</f>
        <v>0</v>
      </c>
      <c r="J1874" t="str">
        <f>IF(I1874=1,COUNTIF($I$2:I1874,1),"")</f>
        <v/>
      </c>
      <c r="K1874" t="str">
        <f>IFERROR(INDEX($B$2:$B$2873,MATCH(ROWS($J$2:J1874),$J$2:$J$2873,0)),"")</f>
        <v/>
      </c>
    </row>
    <row r="1875" spans="1:11">
      <c r="A1875" s="60" t="s">
        <v>506</v>
      </c>
      <c r="B1875" s="60" t="s">
        <v>807</v>
      </c>
      <c r="C1875" s="59">
        <v>10.07</v>
      </c>
      <c r="D1875" s="60" t="s">
        <v>39</v>
      </c>
      <c r="E1875" s="60" t="s">
        <v>210</v>
      </c>
      <c r="F1875" s="60" t="s">
        <v>40</v>
      </c>
      <c r="G1875" s="60" t="s">
        <v>41</v>
      </c>
      <c r="H1875" s="60" t="s">
        <v>41</v>
      </c>
      <c r="I1875">
        <f>--ISNUMBER(IFERROR(SEARCH(Anketa!$E$3,'SDF biotopi'!$A1875,1),""))</f>
        <v>0</v>
      </c>
      <c r="J1875" t="str">
        <f>IF(I1875=1,COUNTIF($I$2:I1875,1),"")</f>
        <v/>
      </c>
      <c r="K1875" t="str">
        <f>IFERROR(INDEX($B$2:$B$2873,MATCH(ROWS($J$2:J1875),$J$2:$J$2873,0)),"")</f>
        <v/>
      </c>
    </row>
    <row r="1876" spans="1:11">
      <c r="A1876" s="60" t="s">
        <v>506</v>
      </c>
      <c r="B1876" s="60" t="s">
        <v>802</v>
      </c>
      <c r="C1876" s="59">
        <v>26.68</v>
      </c>
      <c r="D1876" s="60" t="s">
        <v>39</v>
      </c>
      <c r="E1876" s="60" t="s">
        <v>41</v>
      </c>
      <c r="F1876" s="60" t="s">
        <v>40</v>
      </c>
      <c r="G1876" s="60" t="s">
        <v>210</v>
      </c>
      <c r="H1876" s="60" t="s">
        <v>41</v>
      </c>
      <c r="I1876">
        <f>--ISNUMBER(IFERROR(SEARCH(Anketa!$E$3,'SDF biotopi'!$A1876,1),""))</f>
        <v>0</v>
      </c>
      <c r="J1876" t="str">
        <f>IF(I1876=1,COUNTIF($I$2:I1876,1),"")</f>
        <v/>
      </c>
      <c r="K1876" t="str">
        <f>IFERROR(INDEX($B$2:$B$2873,MATCH(ROWS($J$2:J1876),$J$2:$J$2873,0)),"")</f>
        <v/>
      </c>
    </row>
    <row r="1877" spans="1:11">
      <c r="A1877" s="60" t="s">
        <v>506</v>
      </c>
      <c r="B1877" s="60" t="s">
        <v>812</v>
      </c>
      <c r="C1877" s="59">
        <v>18.46</v>
      </c>
      <c r="D1877" s="60" t="s">
        <v>39</v>
      </c>
      <c r="E1877" s="60" t="s">
        <v>818</v>
      </c>
      <c r="F1877" s="60" t="s">
        <v>40</v>
      </c>
      <c r="G1877" s="60" t="s">
        <v>818</v>
      </c>
      <c r="H1877" s="60" t="s">
        <v>818</v>
      </c>
      <c r="I1877">
        <f>--ISNUMBER(IFERROR(SEARCH(Anketa!$E$3,'SDF biotopi'!$A1877,1),""))</f>
        <v>0</v>
      </c>
      <c r="J1877" t="str">
        <f>IF(I1877=1,COUNTIF($I$2:I1877,1),"")</f>
        <v/>
      </c>
      <c r="K1877" t="str">
        <f>IFERROR(INDEX($B$2:$B$2873,MATCH(ROWS($J$2:J1877),$J$2:$J$2873,0)),"")</f>
        <v/>
      </c>
    </row>
    <row r="1878" spans="1:11">
      <c r="A1878" s="60" t="s">
        <v>506</v>
      </c>
      <c r="B1878" s="60" t="s">
        <v>827</v>
      </c>
      <c r="C1878" s="59">
        <v>0.5</v>
      </c>
      <c r="D1878" s="60" t="s">
        <v>39</v>
      </c>
      <c r="E1878" s="60" t="s">
        <v>818</v>
      </c>
      <c r="F1878" s="60" t="s">
        <v>40</v>
      </c>
      <c r="G1878" s="60" t="s">
        <v>818</v>
      </c>
      <c r="H1878" s="60" t="s">
        <v>818</v>
      </c>
      <c r="I1878">
        <f>--ISNUMBER(IFERROR(SEARCH(Anketa!$E$3,'SDF biotopi'!$A1878,1),""))</f>
        <v>0</v>
      </c>
      <c r="J1878" t="str">
        <f>IF(I1878=1,COUNTIF($I$2:I1878,1),"")</f>
        <v/>
      </c>
      <c r="K1878" t="str">
        <f>IFERROR(INDEX($B$2:$B$2873,MATCH(ROWS($J$2:J1878),$J$2:$J$2873,0)),"")</f>
        <v/>
      </c>
    </row>
    <row r="1879" spans="1:11">
      <c r="A1879" s="60" t="s">
        <v>506</v>
      </c>
      <c r="B1879" s="60" t="s">
        <v>820</v>
      </c>
      <c r="C1879" s="59">
        <v>3.4</v>
      </c>
      <c r="D1879" s="60" t="s">
        <v>39</v>
      </c>
      <c r="E1879" s="60" t="s">
        <v>210</v>
      </c>
      <c r="F1879" s="60" t="s">
        <v>40</v>
      </c>
      <c r="G1879" s="60" t="s">
        <v>41</v>
      </c>
      <c r="H1879" s="60" t="s">
        <v>40</v>
      </c>
      <c r="I1879">
        <f>--ISNUMBER(IFERROR(SEARCH(Anketa!$E$3,'SDF biotopi'!$A1879,1),""))</f>
        <v>0</v>
      </c>
      <c r="J1879" t="str">
        <f>IF(I1879=1,COUNTIF($I$2:I1879,1),"")</f>
        <v/>
      </c>
      <c r="K1879" t="str">
        <f>IFERROR(INDEX($B$2:$B$2873,MATCH(ROWS($J$2:J1879),$J$2:$J$2873,0)),"")</f>
        <v/>
      </c>
    </row>
    <row r="1880" spans="1:11">
      <c r="A1880" s="60" t="s">
        <v>506</v>
      </c>
      <c r="B1880" s="60" t="s">
        <v>821</v>
      </c>
      <c r="C1880" s="59">
        <v>40.64</v>
      </c>
      <c r="D1880" s="60" t="s">
        <v>39</v>
      </c>
      <c r="E1880" s="60" t="s">
        <v>818</v>
      </c>
      <c r="F1880" s="60" t="s">
        <v>40</v>
      </c>
      <c r="G1880" s="60" t="s">
        <v>818</v>
      </c>
      <c r="H1880" s="60" t="s">
        <v>818</v>
      </c>
      <c r="I1880">
        <f>--ISNUMBER(IFERROR(SEARCH(Anketa!$E$3,'SDF biotopi'!$A1880,1),""))</f>
        <v>0</v>
      </c>
      <c r="J1880" t="str">
        <f>IF(I1880=1,COUNTIF($I$2:I1880,1),"")</f>
        <v/>
      </c>
      <c r="K1880" t="str">
        <f>IFERROR(INDEX($B$2:$B$2873,MATCH(ROWS($J$2:J1880),$J$2:$J$2873,0)),"")</f>
        <v/>
      </c>
    </row>
    <row r="1881" spans="1:11">
      <c r="A1881" s="60" t="s">
        <v>506</v>
      </c>
      <c r="B1881" s="60" t="s">
        <v>813</v>
      </c>
      <c r="C1881" s="59">
        <v>0</v>
      </c>
      <c r="D1881" s="60" t="s">
        <v>39</v>
      </c>
      <c r="E1881" s="60" t="s">
        <v>210</v>
      </c>
      <c r="F1881" s="60" t="s">
        <v>40</v>
      </c>
      <c r="G1881" s="60" t="s">
        <v>210</v>
      </c>
      <c r="H1881" s="60" t="s">
        <v>210</v>
      </c>
      <c r="I1881">
        <f>--ISNUMBER(IFERROR(SEARCH(Anketa!$E$3,'SDF biotopi'!$A1881,1),""))</f>
        <v>0</v>
      </c>
      <c r="J1881" t="str">
        <f>IF(I1881=1,COUNTIF($I$2:I1881,1),"")</f>
        <v/>
      </c>
      <c r="K1881" t="str">
        <f>IFERROR(INDEX($B$2:$B$2873,MATCH(ROWS($J$2:J1881),$J$2:$J$2873,0)),"")</f>
        <v/>
      </c>
    </row>
    <row r="1882" spans="1:11">
      <c r="A1882" s="60" t="s">
        <v>506</v>
      </c>
      <c r="B1882" s="60" t="s">
        <v>804</v>
      </c>
      <c r="C1882" s="59">
        <v>0</v>
      </c>
      <c r="D1882" s="60" t="s">
        <v>39</v>
      </c>
      <c r="E1882" s="60" t="s">
        <v>818</v>
      </c>
      <c r="F1882" s="60" t="s">
        <v>40</v>
      </c>
      <c r="G1882" s="60" t="s">
        <v>818</v>
      </c>
      <c r="H1882" s="60" t="s">
        <v>818</v>
      </c>
      <c r="I1882">
        <f>--ISNUMBER(IFERROR(SEARCH(Anketa!$E$3,'SDF biotopi'!$A1882,1),""))</f>
        <v>0</v>
      </c>
      <c r="J1882" t="str">
        <f>IF(I1882=1,COUNTIF($I$2:I1882,1),"")</f>
        <v/>
      </c>
      <c r="K1882" t="str">
        <f>IFERROR(INDEX($B$2:$B$2873,MATCH(ROWS($J$2:J1882),$J$2:$J$2873,0)),"")</f>
        <v/>
      </c>
    </row>
    <row r="1883" spans="1:11">
      <c r="A1883" s="60" t="s">
        <v>508</v>
      </c>
      <c r="B1883" s="60" t="s">
        <v>809</v>
      </c>
      <c r="C1883" s="59">
        <v>43.56</v>
      </c>
      <c r="D1883" s="60" t="s">
        <v>39</v>
      </c>
      <c r="E1883" s="60" t="s">
        <v>210</v>
      </c>
      <c r="F1883" s="60" t="s">
        <v>210</v>
      </c>
      <c r="G1883" s="60" t="s">
        <v>210</v>
      </c>
      <c r="H1883" s="60" t="s">
        <v>210</v>
      </c>
      <c r="I1883">
        <f>--ISNUMBER(IFERROR(SEARCH(Anketa!$E$3,'SDF biotopi'!$A1883,1),""))</f>
        <v>0</v>
      </c>
      <c r="J1883" t="str">
        <f>IF(I1883=1,COUNTIF($I$2:I1883,1),"")</f>
        <v/>
      </c>
      <c r="K1883" t="str">
        <f>IFERROR(INDEX($B$2:$B$2873,MATCH(ROWS($J$2:J1883),$J$2:$J$2873,0)),"")</f>
        <v/>
      </c>
    </row>
    <row r="1884" spans="1:11">
      <c r="A1884" s="60" t="s">
        <v>508</v>
      </c>
      <c r="B1884" s="60" t="s">
        <v>834</v>
      </c>
      <c r="C1884" s="59">
        <v>0.14000000000000001</v>
      </c>
      <c r="D1884" s="60" t="s">
        <v>39</v>
      </c>
      <c r="E1884" s="60" t="s">
        <v>40</v>
      </c>
      <c r="F1884" s="60" t="s">
        <v>40</v>
      </c>
      <c r="G1884" s="60" t="s">
        <v>40</v>
      </c>
      <c r="H1884" s="60" t="s">
        <v>40</v>
      </c>
      <c r="I1884">
        <f>--ISNUMBER(IFERROR(SEARCH(Anketa!$E$3,'SDF biotopi'!$A1884,1),""))</f>
        <v>0</v>
      </c>
      <c r="J1884" t="str">
        <f>IF(I1884=1,COUNTIF($I$2:I1884,1),"")</f>
        <v/>
      </c>
      <c r="K1884" t="str">
        <f>IFERROR(INDEX($B$2:$B$2873,MATCH(ROWS($J$2:J1884),$J$2:$J$2873,0)),"")</f>
        <v/>
      </c>
    </row>
    <row r="1885" spans="1:11">
      <c r="A1885" s="60" t="s">
        <v>508</v>
      </c>
      <c r="B1885" s="60" t="s">
        <v>813</v>
      </c>
      <c r="C1885" s="59">
        <v>0.16</v>
      </c>
      <c r="D1885" s="60" t="s">
        <v>39</v>
      </c>
      <c r="E1885" s="60" t="s">
        <v>41</v>
      </c>
      <c r="F1885" s="60" t="s">
        <v>40</v>
      </c>
      <c r="G1885" s="60" t="s">
        <v>41</v>
      </c>
      <c r="H1885" s="60" t="s">
        <v>41</v>
      </c>
      <c r="I1885">
        <f>--ISNUMBER(IFERROR(SEARCH(Anketa!$E$3,'SDF biotopi'!$A1885,1),""))</f>
        <v>0</v>
      </c>
      <c r="J1885" t="str">
        <f>IF(I1885=1,COUNTIF($I$2:I1885,1),"")</f>
        <v/>
      </c>
      <c r="K1885" t="str">
        <f>IFERROR(INDEX($B$2:$B$2873,MATCH(ROWS($J$2:J1885),$J$2:$J$2873,0)),"")</f>
        <v/>
      </c>
    </row>
    <row r="1886" spans="1:11">
      <c r="A1886" s="60" t="s">
        <v>508</v>
      </c>
      <c r="B1886" s="60" t="s">
        <v>803</v>
      </c>
      <c r="C1886" s="59">
        <v>1.78</v>
      </c>
      <c r="D1886" s="60" t="s">
        <v>39</v>
      </c>
      <c r="E1886" s="60" t="s">
        <v>41</v>
      </c>
      <c r="F1886" s="60" t="s">
        <v>40</v>
      </c>
      <c r="G1886" s="60" t="s">
        <v>41</v>
      </c>
      <c r="H1886" s="60" t="s">
        <v>41</v>
      </c>
      <c r="I1886">
        <f>--ISNUMBER(IFERROR(SEARCH(Anketa!$E$3,'SDF biotopi'!$A1886,1),""))</f>
        <v>0</v>
      </c>
      <c r="J1886" t="str">
        <f>IF(I1886=1,COUNTIF($I$2:I1886,1),"")</f>
        <v/>
      </c>
      <c r="K1886" t="str">
        <f>IFERROR(INDEX($B$2:$B$2873,MATCH(ROWS($J$2:J1886),$J$2:$J$2873,0)),"")</f>
        <v/>
      </c>
    </row>
    <row r="1887" spans="1:11">
      <c r="A1887" s="60" t="s">
        <v>508</v>
      </c>
      <c r="B1887" s="60" t="s">
        <v>823</v>
      </c>
      <c r="C1887" s="59">
        <v>2.17</v>
      </c>
      <c r="D1887" s="60" t="s">
        <v>39</v>
      </c>
      <c r="E1887" s="60" t="s">
        <v>41</v>
      </c>
      <c r="F1887" s="60" t="s">
        <v>41</v>
      </c>
      <c r="G1887" s="60" t="s">
        <v>41</v>
      </c>
      <c r="H1887" s="60" t="s">
        <v>40</v>
      </c>
      <c r="I1887">
        <f>--ISNUMBER(IFERROR(SEARCH(Anketa!$E$3,'SDF biotopi'!$A1887,1),""))</f>
        <v>0</v>
      </c>
      <c r="J1887" t="str">
        <f>IF(I1887=1,COUNTIF($I$2:I1887,1),"")</f>
        <v/>
      </c>
      <c r="K1887" t="str">
        <f>IFERROR(INDEX($B$2:$B$2873,MATCH(ROWS($J$2:J1887),$J$2:$J$2873,0)),"")</f>
        <v/>
      </c>
    </row>
    <row r="1888" spans="1:11">
      <c r="A1888" s="60" t="s">
        <v>508</v>
      </c>
      <c r="B1888" s="60" t="s">
        <v>816</v>
      </c>
      <c r="C1888" s="59">
        <v>2.6</v>
      </c>
      <c r="D1888" s="60" t="s">
        <v>39</v>
      </c>
      <c r="E1888" s="60" t="s">
        <v>41</v>
      </c>
      <c r="F1888" s="60" t="s">
        <v>40</v>
      </c>
      <c r="G1888" s="60" t="s">
        <v>41</v>
      </c>
      <c r="H1888" s="60" t="s">
        <v>41</v>
      </c>
      <c r="I1888">
        <f>--ISNUMBER(IFERROR(SEARCH(Anketa!$E$3,'SDF biotopi'!$A1888,1),""))</f>
        <v>0</v>
      </c>
      <c r="J1888" t="str">
        <f>IF(I1888=1,COUNTIF($I$2:I1888,1),"")</f>
        <v/>
      </c>
      <c r="K1888" t="str">
        <f>IFERROR(INDEX($B$2:$B$2873,MATCH(ROWS($J$2:J1888),$J$2:$J$2873,0)),"")</f>
        <v/>
      </c>
    </row>
    <row r="1889" spans="1:11">
      <c r="A1889" s="60" t="s">
        <v>508</v>
      </c>
      <c r="B1889" s="60" t="s">
        <v>820</v>
      </c>
      <c r="C1889" s="59">
        <v>0.09</v>
      </c>
      <c r="D1889" s="60" t="s">
        <v>39</v>
      </c>
      <c r="E1889" s="60" t="s">
        <v>40</v>
      </c>
      <c r="F1889" s="60" t="s">
        <v>40</v>
      </c>
      <c r="G1889" s="60" t="s">
        <v>41</v>
      </c>
      <c r="H1889" s="60" t="s">
        <v>40</v>
      </c>
      <c r="I1889">
        <f>--ISNUMBER(IFERROR(SEARCH(Anketa!$E$3,'SDF biotopi'!$A1889,1),""))</f>
        <v>0</v>
      </c>
      <c r="J1889" t="str">
        <f>IF(I1889=1,COUNTIF($I$2:I1889,1),"")</f>
        <v/>
      </c>
      <c r="K1889" t="str">
        <f>IFERROR(INDEX($B$2:$B$2873,MATCH(ROWS($J$2:J1889),$J$2:$J$2873,0)),"")</f>
        <v/>
      </c>
    </row>
    <row r="1890" spans="1:11">
      <c r="A1890" s="60" t="s">
        <v>508</v>
      </c>
      <c r="B1890" s="60" t="s">
        <v>812</v>
      </c>
      <c r="C1890" s="59">
        <v>0.88</v>
      </c>
      <c r="D1890" s="60" t="s">
        <v>39</v>
      </c>
      <c r="E1890" s="60" t="s">
        <v>41</v>
      </c>
      <c r="F1890" s="60" t="s">
        <v>41</v>
      </c>
      <c r="G1890" s="60" t="s">
        <v>41</v>
      </c>
      <c r="H1890" s="60" t="s">
        <v>41</v>
      </c>
      <c r="I1890">
        <f>--ISNUMBER(IFERROR(SEARCH(Anketa!$E$3,'SDF biotopi'!$A1890,1),""))</f>
        <v>0</v>
      </c>
      <c r="J1890" t="str">
        <f>IF(I1890=1,COUNTIF($I$2:I1890,1),"")</f>
        <v/>
      </c>
      <c r="K1890" t="str">
        <f>IFERROR(INDEX($B$2:$B$2873,MATCH(ROWS($J$2:J1890),$J$2:$J$2873,0)),"")</f>
        <v/>
      </c>
    </row>
    <row r="1891" spans="1:11">
      <c r="A1891" s="60" t="s">
        <v>508</v>
      </c>
      <c r="B1891" s="60" t="s">
        <v>807</v>
      </c>
      <c r="C1891" s="59">
        <v>0.6</v>
      </c>
      <c r="D1891" s="60" t="s">
        <v>39</v>
      </c>
      <c r="E1891" s="60" t="s">
        <v>40</v>
      </c>
      <c r="F1891" s="60" t="s">
        <v>40</v>
      </c>
      <c r="G1891" s="60" t="s">
        <v>41</v>
      </c>
      <c r="H1891" s="60" t="s">
        <v>41</v>
      </c>
      <c r="I1891">
        <f>--ISNUMBER(IFERROR(SEARCH(Anketa!$E$3,'SDF biotopi'!$A1891,1),""))</f>
        <v>0</v>
      </c>
      <c r="J1891" t="str">
        <f>IF(I1891=1,COUNTIF($I$2:I1891,1),"")</f>
        <v/>
      </c>
      <c r="K1891" t="str">
        <f>IFERROR(INDEX($B$2:$B$2873,MATCH(ROWS($J$2:J1891),$J$2:$J$2873,0)),"")</f>
        <v/>
      </c>
    </row>
    <row r="1892" spans="1:11">
      <c r="A1892" s="60" t="s">
        <v>510</v>
      </c>
      <c r="B1892" s="60" t="s">
        <v>853</v>
      </c>
      <c r="C1892" s="59">
        <v>54.03</v>
      </c>
      <c r="D1892" s="60" t="s">
        <v>39</v>
      </c>
      <c r="E1892" s="60" t="s">
        <v>40</v>
      </c>
      <c r="F1892" s="60" t="s">
        <v>40</v>
      </c>
      <c r="G1892" s="60" t="s">
        <v>210</v>
      </c>
      <c r="H1892" s="60" t="s">
        <v>40</v>
      </c>
      <c r="I1892">
        <f>--ISNUMBER(IFERROR(SEARCH(Anketa!$E$3,'SDF biotopi'!$A1892,1),""))</f>
        <v>0</v>
      </c>
      <c r="J1892" t="str">
        <f>IF(I1892=1,COUNTIF($I$2:I1892,1),"")</f>
        <v/>
      </c>
      <c r="K1892" t="str">
        <f>IFERROR(INDEX($B$2:$B$2873,MATCH(ROWS($J$2:J1892),$J$2:$J$2873,0)),"")</f>
        <v/>
      </c>
    </row>
    <row r="1893" spans="1:11">
      <c r="A1893" s="60" t="s">
        <v>510</v>
      </c>
      <c r="B1893" s="60" t="s">
        <v>822</v>
      </c>
      <c r="C1893" s="59">
        <v>2.94</v>
      </c>
      <c r="D1893" s="60" t="s">
        <v>67</v>
      </c>
      <c r="E1893" s="60" t="s">
        <v>50</v>
      </c>
      <c r="F1893" s="60" t="s">
        <v>40</v>
      </c>
      <c r="G1893" s="60" t="s">
        <v>824</v>
      </c>
      <c r="H1893" s="60" t="s">
        <v>824</v>
      </c>
      <c r="I1893">
        <f>--ISNUMBER(IFERROR(SEARCH(Anketa!$E$3,'SDF biotopi'!$A1893,1),""))</f>
        <v>0</v>
      </c>
      <c r="J1893" t="str">
        <f>IF(I1893=1,COUNTIF($I$2:I1893,1),"")</f>
        <v/>
      </c>
      <c r="K1893" t="str">
        <f>IFERROR(INDEX($B$2:$B$2873,MATCH(ROWS($J$2:J1893),$J$2:$J$2873,0)),"")</f>
        <v/>
      </c>
    </row>
    <row r="1894" spans="1:11">
      <c r="A1894" s="60" t="s">
        <v>510</v>
      </c>
      <c r="B1894" s="60" t="s">
        <v>805</v>
      </c>
      <c r="C1894" s="59">
        <v>7.34</v>
      </c>
      <c r="D1894" s="60" t="s">
        <v>39</v>
      </c>
      <c r="E1894" s="60" t="s">
        <v>50</v>
      </c>
      <c r="F1894" s="60" t="s">
        <v>40</v>
      </c>
      <c r="G1894" s="60" t="s">
        <v>41</v>
      </c>
      <c r="H1894" s="60" t="s">
        <v>40</v>
      </c>
      <c r="I1894">
        <f>--ISNUMBER(IFERROR(SEARCH(Anketa!$E$3,'SDF biotopi'!$A1894,1),""))</f>
        <v>0</v>
      </c>
      <c r="J1894" t="str">
        <f>IF(I1894=1,COUNTIF($I$2:I1894,1),"")</f>
        <v/>
      </c>
      <c r="K1894" t="str">
        <f>IFERROR(INDEX($B$2:$B$2873,MATCH(ROWS($J$2:J1894),$J$2:$J$2873,0)),"")</f>
        <v/>
      </c>
    </row>
    <row r="1895" spans="1:11">
      <c r="A1895" s="60" t="s">
        <v>510</v>
      </c>
      <c r="B1895" s="60" t="s">
        <v>821</v>
      </c>
      <c r="C1895" s="59">
        <v>0.51</v>
      </c>
      <c r="D1895" s="60" t="s">
        <v>67</v>
      </c>
      <c r="E1895" s="60" t="s">
        <v>50</v>
      </c>
      <c r="F1895" s="60" t="s">
        <v>40</v>
      </c>
      <c r="G1895" s="60" t="s">
        <v>824</v>
      </c>
      <c r="H1895" s="60" t="s">
        <v>824</v>
      </c>
      <c r="I1895">
        <f>--ISNUMBER(IFERROR(SEARCH(Anketa!$E$3,'SDF biotopi'!$A1895,1),""))</f>
        <v>0</v>
      </c>
      <c r="J1895" t="str">
        <f>IF(I1895=1,COUNTIF($I$2:I1895,1),"")</f>
        <v/>
      </c>
      <c r="K1895" t="str">
        <f>IFERROR(INDEX($B$2:$B$2873,MATCH(ROWS($J$2:J1895),$J$2:$J$2873,0)),"")</f>
        <v/>
      </c>
    </row>
    <row r="1896" spans="1:11">
      <c r="A1896" s="60" t="s">
        <v>510</v>
      </c>
      <c r="B1896" s="60" t="s">
        <v>816</v>
      </c>
      <c r="C1896" s="59">
        <v>6.53</v>
      </c>
      <c r="D1896" s="60" t="s">
        <v>39</v>
      </c>
      <c r="E1896" s="60" t="s">
        <v>50</v>
      </c>
      <c r="F1896" s="60" t="s">
        <v>40</v>
      </c>
      <c r="G1896" s="60" t="s">
        <v>210</v>
      </c>
      <c r="H1896" s="60" t="s">
        <v>40</v>
      </c>
      <c r="I1896">
        <f>--ISNUMBER(IFERROR(SEARCH(Anketa!$E$3,'SDF biotopi'!$A1896,1),""))</f>
        <v>0</v>
      </c>
      <c r="J1896" t="str">
        <f>IF(I1896=1,COUNTIF($I$2:I1896,1),"")</f>
        <v/>
      </c>
      <c r="K1896" t="str">
        <f>IFERROR(INDEX($B$2:$B$2873,MATCH(ROWS($J$2:J1896),$J$2:$J$2873,0)),"")</f>
        <v/>
      </c>
    </row>
    <row r="1897" spans="1:11">
      <c r="A1897" s="60" t="s">
        <v>510</v>
      </c>
      <c r="B1897" s="60" t="s">
        <v>859</v>
      </c>
      <c r="C1897" s="59">
        <v>0</v>
      </c>
      <c r="D1897" s="60" t="s">
        <v>67</v>
      </c>
      <c r="E1897" s="60" t="s">
        <v>50</v>
      </c>
      <c r="F1897" s="60" t="s">
        <v>824</v>
      </c>
      <c r="G1897" s="60" t="s">
        <v>824</v>
      </c>
      <c r="H1897" s="60" t="s">
        <v>824</v>
      </c>
      <c r="I1897">
        <f>--ISNUMBER(IFERROR(SEARCH(Anketa!$E$3,'SDF biotopi'!$A1897,1),""))</f>
        <v>0</v>
      </c>
      <c r="J1897" t="str">
        <f>IF(I1897=1,COUNTIF($I$2:I1897,1),"")</f>
        <v/>
      </c>
      <c r="K1897" t="str">
        <f>IFERROR(INDEX($B$2:$B$2873,MATCH(ROWS($J$2:J1897),$J$2:$J$2873,0)),"")</f>
        <v/>
      </c>
    </row>
    <row r="1898" spans="1:11">
      <c r="A1898" s="60" t="s">
        <v>510</v>
      </c>
      <c r="B1898" s="60" t="s">
        <v>808</v>
      </c>
      <c r="C1898" s="59">
        <v>257.86</v>
      </c>
      <c r="D1898" s="60" t="s">
        <v>39</v>
      </c>
      <c r="E1898" s="60" t="s">
        <v>41</v>
      </c>
      <c r="F1898" s="60" t="s">
        <v>40</v>
      </c>
      <c r="G1898" s="60" t="s">
        <v>41</v>
      </c>
      <c r="H1898" s="60" t="s">
        <v>41</v>
      </c>
      <c r="I1898">
        <f>--ISNUMBER(IFERROR(SEARCH(Anketa!$E$3,'SDF biotopi'!$A1898,1),""))</f>
        <v>0</v>
      </c>
      <c r="J1898" t="str">
        <f>IF(I1898=1,COUNTIF($I$2:I1898,1),"")</f>
        <v/>
      </c>
      <c r="K1898" t="str">
        <f>IFERROR(INDEX($B$2:$B$2873,MATCH(ROWS($J$2:J1898),$J$2:$J$2873,0)),"")</f>
        <v/>
      </c>
    </row>
    <row r="1899" spans="1:11">
      <c r="A1899" s="60" t="s">
        <v>510</v>
      </c>
      <c r="B1899" s="60" t="s">
        <v>809</v>
      </c>
      <c r="C1899" s="59">
        <v>4.38</v>
      </c>
      <c r="D1899" s="60" t="s">
        <v>67</v>
      </c>
      <c r="E1899" s="60" t="s">
        <v>50</v>
      </c>
      <c r="F1899" s="60" t="s">
        <v>40</v>
      </c>
      <c r="G1899" s="60" t="s">
        <v>41</v>
      </c>
      <c r="H1899" s="60" t="s">
        <v>40</v>
      </c>
      <c r="I1899">
        <f>--ISNUMBER(IFERROR(SEARCH(Anketa!$E$3,'SDF biotopi'!$A1899,1),""))</f>
        <v>0</v>
      </c>
      <c r="J1899" t="str">
        <f>IF(I1899=1,COUNTIF($I$2:I1899,1),"")</f>
        <v/>
      </c>
      <c r="K1899" t="str">
        <f>IFERROR(INDEX($B$2:$B$2873,MATCH(ROWS($J$2:J1899),$J$2:$J$2873,0)),"")</f>
        <v/>
      </c>
    </row>
    <row r="1900" spans="1:11">
      <c r="A1900" s="60" t="s">
        <v>510</v>
      </c>
      <c r="B1900" s="60" t="s">
        <v>834</v>
      </c>
      <c r="C1900" s="59">
        <v>0.03</v>
      </c>
      <c r="D1900" s="60" t="s">
        <v>67</v>
      </c>
      <c r="E1900" s="60" t="s">
        <v>50</v>
      </c>
      <c r="F1900" s="60" t="s">
        <v>40</v>
      </c>
      <c r="G1900" s="60" t="s">
        <v>824</v>
      </c>
      <c r="H1900" s="60" t="s">
        <v>824</v>
      </c>
      <c r="I1900">
        <f>--ISNUMBER(IFERROR(SEARCH(Anketa!$E$3,'SDF biotopi'!$A1900,1),""))</f>
        <v>0</v>
      </c>
      <c r="J1900" t="str">
        <f>IF(I1900=1,COUNTIF($I$2:I1900,1),"")</f>
        <v/>
      </c>
      <c r="K1900" t="str">
        <f>IFERROR(INDEX($B$2:$B$2873,MATCH(ROWS($J$2:J1900),$J$2:$J$2873,0)),"")</f>
        <v/>
      </c>
    </row>
    <row r="1901" spans="1:11">
      <c r="A1901" s="60" t="s">
        <v>510</v>
      </c>
      <c r="B1901" s="60" t="s">
        <v>810</v>
      </c>
      <c r="C1901" s="59">
        <v>1.51</v>
      </c>
      <c r="D1901" s="60" t="s">
        <v>39</v>
      </c>
      <c r="E1901" s="60" t="s">
        <v>50</v>
      </c>
      <c r="F1901" s="60" t="s">
        <v>40</v>
      </c>
      <c r="G1901" s="60" t="s">
        <v>210</v>
      </c>
      <c r="H1901" s="60" t="s">
        <v>40</v>
      </c>
      <c r="I1901">
        <f>--ISNUMBER(IFERROR(SEARCH(Anketa!$E$3,'SDF biotopi'!$A1901,1),""))</f>
        <v>0</v>
      </c>
      <c r="J1901" t="str">
        <f>IF(I1901=1,COUNTIF($I$2:I1901,1),"")</f>
        <v/>
      </c>
      <c r="K1901" t="str">
        <f>IFERROR(INDEX($B$2:$B$2873,MATCH(ROWS($J$2:J1901),$J$2:$J$2873,0)),"")</f>
        <v/>
      </c>
    </row>
    <row r="1902" spans="1:11">
      <c r="A1902" s="60" t="s">
        <v>510</v>
      </c>
      <c r="B1902" s="60" t="s">
        <v>844</v>
      </c>
      <c r="C1902" s="59">
        <v>0.16</v>
      </c>
      <c r="D1902" s="60" t="s">
        <v>67</v>
      </c>
      <c r="E1902" s="60" t="s">
        <v>50</v>
      </c>
      <c r="F1902" s="60" t="s">
        <v>40</v>
      </c>
      <c r="G1902" s="60" t="s">
        <v>824</v>
      </c>
      <c r="H1902" s="60" t="s">
        <v>824</v>
      </c>
      <c r="I1902">
        <f>--ISNUMBER(IFERROR(SEARCH(Anketa!$E$3,'SDF biotopi'!$A1902,1),""))</f>
        <v>0</v>
      </c>
      <c r="J1902" t="str">
        <f>IF(I1902=1,COUNTIF($I$2:I1902,1),"")</f>
        <v/>
      </c>
      <c r="K1902" t="str">
        <f>IFERROR(INDEX($B$2:$B$2873,MATCH(ROWS($J$2:J1902),$J$2:$J$2873,0)),"")</f>
        <v/>
      </c>
    </row>
    <row r="1903" spans="1:11">
      <c r="A1903" s="60" t="s">
        <v>510</v>
      </c>
      <c r="B1903" s="60" t="s">
        <v>814</v>
      </c>
      <c r="C1903" s="59">
        <v>6.33</v>
      </c>
      <c r="D1903" s="60" t="s">
        <v>39</v>
      </c>
      <c r="E1903" s="60" t="s">
        <v>50</v>
      </c>
      <c r="F1903" s="60" t="s">
        <v>40</v>
      </c>
      <c r="G1903" s="60" t="s">
        <v>41</v>
      </c>
      <c r="H1903" s="60" t="s">
        <v>40</v>
      </c>
      <c r="I1903">
        <f>--ISNUMBER(IFERROR(SEARCH(Anketa!$E$3,'SDF biotopi'!$A1903,1),""))</f>
        <v>0</v>
      </c>
      <c r="J1903" t="str">
        <f>IF(I1903=1,COUNTIF($I$2:I1903,1),"")</f>
        <v/>
      </c>
      <c r="K1903" t="str">
        <f>IFERROR(INDEX($B$2:$B$2873,MATCH(ROWS($J$2:J1903),$J$2:$J$2873,0)),"")</f>
        <v/>
      </c>
    </row>
    <row r="1904" spans="1:11">
      <c r="A1904" s="60" t="s">
        <v>510</v>
      </c>
      <c r="B1904" s="60" t="s">
        <v>807</v>
      </c>
      <c r="C1904" s="59">
        <v>58.53</v>
      </c>
      <c r="D1904" s="60" t="s">
        <v>39</v>
      </c>
      <c r="E1904" s="60" t="s">
        <v>40</v>
      </c>
      <c r="F1904" s="60" t="s">
        <v>40</v>
      </c>
      <c r="G1904" s="60" t="s">
        <v>41</v>
      </c>
      <c r="H1904" s="60" t="s">
        <v>40</v>
      </c>
      <c r="I1904">
        <f>--ISNUMBER(IFERROR(SEARCH(Anketa!$E$3,'SDF biotopi'!$A1904,1),""))</f>
        <v>0</v>
      </c>
      <c r="J1904" t="str">
        <f>IF(I1904=1,COUNTIF($I$2:I1904,1),"")</f>
        <v/>
      </c>
      <c r="K1904" t="str">
        <f>IFERROR(INDEX($B$2:$B$2873,MATCH(ROWS($J$2:J1904),$J$2:$J$2873,0)),"")</f>
        <v/>
      </c>
    </row>
    <row r="1905" spans="1:11">
      <c r="A1905" s="60" t="s">
        <v>510</v>
      </c>
      <c r="B1905" s="60" t="s">
        <v>820</v>
      </c>
      <c r="C1905" s="59">
        <v>5.26</v>
      </c>
      <c r="D1905" s="60" t="s">
        <v>39</v>
      </c>
      <c r="E1905" s="60" t="s">
        <v>50</v>
      </c>
      <c r="F1905" s="60" t="s">
        <v>40</v>
      </c>
      <c r="G1905" s="60" t="s">
        <v>824</v>
      </c>
      <c r="H1905" s="60" t="s">
        <v>824</v>
      </c>
      <c r="I1905">
        <f>--ISNUMBER(IFERROR(SEARCH(Anketa!$E$3,'SDF biotopi'!$A1905,1),""))</f>
        <v>0</v>
      </c>
      <c r="J1905" t="str">
        <f>IF(I1905=1,COUNTIF($I$2:I1905,1),"")</f>
        <v/>
      </c>
      <c r="K1905" t="str">
        <f>IFERROR(INDEX($B$2:$B$2873,MATCH(ROWS($J$2:J1905),$J$2:$J$2873,0)),"")</f>
        <v/>
      </c>
    </row>
    <row r="1906" spans="1:11">
      <c r="A1906" s="60" t="s">
        <v>510</v>
      </c>
      <c r="B1906" s="60" t="s">
        <v>802</v>
      </c>
      <c r="C1906" s="59">
        <v>417.17</v>
      </c>
      <c r="D1906" s="60" t="s">
        <v>39</v>
      </c>
      <c r="E1906" s="60" t="s">
        <v>41</v>
      </c>
      <c r="F1906" s="60" t="s">
        <v>40</v>
      </c>
      <c r="G1906" s="60" t="s">
        <v>210</v>
      </c>
      <c r="H1906" s="60" t="s">
        <v>41</v>
      </c>
      <c r="I1906">
        <f>--ISNUMBER(IFERROR(SEARCH(Anketa!$E$3,'SDF biotopi'!$A1906,1),""))</f>
        <v>0</v>
      </c>
      <c r="J1906" t="str">
        <f>IF(I1906=1,COUNTIF($I$2:I1906,1),"")</f>
        <v/>
      </c>
      <c r="K1906" t="str">
        <f>IFERROR(INDEX($B$2:$B$2873,MATCH(ROWS($J$2:J1906),$J$2:$J$2873,0)),"")</f>
        <v/>
      </c>
    </row>
    <row r="1907" spans="1:11">
      <c r="A1907" s="60" t="s">
        <v>510</v>
      </c>
      <c r="B1907" s="60" t="s">
        <v>813</v>
      </c>
      <c r="C1907" s="59">
        <v>4.03</v>
      </c>
      <c r="D1907" s="60" t="s">
        <v>39</v>
      </c>
      <c r="E1907" s="60" t="s">
        <v>50</v>
      </c>
      <c r="F1907" s="60" t="s">
        <v>40</v>
      </c>
      <c r="G1907" s="60" t="s">
        <v>210</v>
      </c>
      <c r="H1907" s="60" t="s">
        <v>210</v>
      </c>
      <c r="I1907">
        <f>--ISNUMBER(IFERROR(SEARCH(Anketa!$E$3,'SDF biotopi'!$A1907,1),""))</f>
        <v>0</v>
      </c>
      <c r="J1907" t="str">
        <f>IF(I1907=1,COUNTIF($I$2:I1907,1),"")</f>
        <v/>
      </c>
      <c r="K1907" t="str">
        <f>IFERROR(INDEX($B$2:$B$2873,MATCH(ROWS($J$2:J1907),$J$2:$J$2873,0)),"")</f>
        <v/>
      </c>
    </row>
    <row r="1908" spans="1:11">
      <c r="A1908" s="60" t="s">
        <v>510</v>
      </c>
      <c r="B1908" s="60" t="s">
        <v>812</v>
      </c>
      <c r="C1908" s="59">
        <v>1.55</v>
      </c>
      <c r="D1908" s="60" t="s">
        <v>67</v>
      </c>
      <c r="E1908" s="60" t="s">
        <v>50</v>
      </c>
      <c r="F1908" s="60" t="s">
        <v>40</v>
      </c>
      <c r="G1908" s="60" t="s">
        <v>824</v>
      </c>
      <c r="H1908" s="60" t="s">
        <v>824</v>
      </c>
      <c r="I1908">
        <f>--ISNUMBER(IFERROR(SEARCH(Anketa!$E$3,'SDF biotopi'!$A1908,1),""))</f>
        <v>0</v>
      </c>
      <c r="J1908" t="str">
        <f>IF(I1908=1,COUNTIF($I$2:I1908,1),"")</f>
        <v/>
      </c>
      <c r="K1908" t="str">
        <f>IFERROR(INDEX($B$2:$B$2873,MATCH(ROWS($J$2:J1908),$J$2:$J$2873,0)),"")</f>
        <v/>
      </c>
    </row>
    <row r="1909" spans="1:11">
      <c r="A1909" s="60" t="s">
        <v>512</v>
      </c>
      <c r="B1909" s="60" t="s">
        <v>811</v>
      </c>
      <c r="C1909" s="59">
        <v>1.66</v>
      </c>
      <c r="D1909" s="60" t="s">
        <v>39</v>
      </c>
      <c r="E1909" s="60" t="s">
        <v>818</v>
      </c>
      <c r="F1909" s="60" t="s">
        <v>40</v>
      </c>
      <c r="G1909" s="60" t="s">
        <v>818</v>
      </c>
      <c r="H1909" s="60" t="s">
        <v>818</v>
      </c>
      <c r="I1909">
        <f>--ISNUMBER(IFERROR(SEARCH(Anketa!$E$3,'SDF biotopi'!$A1909,1),""))</f>
        <v>0</v>
      </c>
      <c r="J1909" t="str">
        <f>IF(I1909=1,COUNTIF($I$2:I1909,1),"")</f>
        <v/>
      </c>
      <c r="K1909" t="str">
        <f>IFERROR(INDEX($B$2:$B$2873,MATCH(ROWS($J$2:J1909),$J$2:$J$2873,0)),"")</f>
        <v/>
      </c>
    </row>
    <row r="1910" spans="1:11">
      <c r="A1910" s="60" t="s">
        <v>512</v>
      </c>
      <c r="B1910" s="60" t="s">
        <v>840</v>
      </c>
      <c r="C1910" s="59">
        <v>1.45</v>
      </c>
      <c r="D1910" s="60" t="s">
        <v>39</v>
      </c>
      <c r="E1910" s="60" t="s">
        <v>818</v>
      </c>
      <c r="F1910" s="60" t="s">
        <v>40</v>
      </c>
      <c r="G1910" s="60" t="s">
        <v>818</v>
      </c>
      <c r="H1910" s="60" t="s">
        <v>818</v>
      </c>
      <c r="I1910">
        <f>--ISNUMBER(IFERROR(SEARCH(Anketa!$E$3,'SDF biotopi'!$A1910,1),""))</f>
        <v>0</v>
      </c>
      <c r="J1910" t="str">
        <f>IF(I1910=1,COUNTIF($I$2:I1910,1),"")</f>
        <v/>
      </c>
      <c r="K1910" t="str">
        <f>IFERROR(INDEX($B$2:$B$2873,MATCH(ROWS($J$2:J1910),$J$2:$J$2873,0)),"")</f>
        <v/>
      </c>
    </row>
    <row r="1911" spans="1:11">
      <c r="A1911" s="60" t="s">
        <v>512</v>
      </c>
      <c r="B1911" s="60" t="s">
        <v>820</v>
      </c>
      <c r="C1911" s="59">
        <v>0.83</v>
      </c>
      <c r="D1911" s="60" t="s">
        <v>39</v>
      </c>
      <c r="E1911" s="60" t="s">
        <v>818</v>
      </c>
      <c r="F1911" s="60" t="s">
        <v>40</v>
      </c>
      <c r="G1911" s="60" t="s">
        <v>818</v>
      </c>
      <c r="H1911" s="60" t="s">
        <v>818</v>
      </c>
      <c r="I1911">
        <f>--ISNUMBER(IFERROR(SEARCH(Anketa!$E$3,'SDF biotopi'!$A1911,1),""))</f>
        <v>0</v>
      </c>
      <c r="J1911" t="str">
        <f>IF(I1911=1,COUNTIF($I$2:I1911,1),"")</f>
        <v/>
      </c>
      <c r="K1911" t="str">
        <f>IFERROR(INDEX($B$2:$B$2873,MATCH(ROWS($J$2:J1911),$J$2:$J$2873,0)),"")</f>
        <v/>
      </c>
    </row>
    <row r="1912" spans="1:11">
      <c r="A1912" s="60" t="s">
        <v>512</v>
      </c>
      <c r="B1912" s="60" t="s">
        <v>815</v>
      </c>
      <c r="C1912" s="59">
        <v>28</v>
      </c>
      <c r="D1912" s="60" t="s">
        <v>39</v>
      </c>
      <c r="E1912" s="60" t="s">
        <v>818</v>
      </c>
      <c r="F1912" s="60" t="s">
        <v>40</v>
      </c>
      <c r="G1912" s="60" t="s">
        <v>818</v>
      </c>
      <c r="H1912" s="60" t="s">
        <v>818</v>
      </c>
      <c r="I1912">
        <f>--ISNUMBER(IFERROR(SEARCH(Anketa!$E$3,'SDF biotopi'!$A1912,1),""))</f>
        <v>0</v>
      </c>
      <c r="J1912" t="str">
        <f>IF(I1912=1,COUNTIF($I$2:I1912,1),"")</f>
        <v/>
      </c>
      <c r="K1912" t="str">
        <f>IFERROR(INDEX($B$2:$B$2873,MATCH(ROWS($J$2:J1912),$J$2:$J$2873,0)),"")</f>
        <v/>
      </c>
    </row>
    <row r="1913" spans="1:11">
      <c r="A1913" s="60" t="s">
        <v>512</v>
      </c>
      <c r="B1913" s="60" t="s">
        <v>825</v>
      </c>
      <c r="C1913" s="59">
        <v>0.3</v>
      </c>
      <c r="D1913" s="60" t="s">
        <v>39</v>
      </c>
      <c r="E1913" s="60" t="s">
        <v>818</v>
      </c>
      <c r="F1913" s="60" t="s">
        <v>40</v>
      </c>
      <c r="G1913" s="60" t="s">
        <v>818</v>
      </c>
      <c r="H1913" s="60" t="s">
        <v>818</v>
      </c>
      <c r="I1913">
        <f>--ISNUMBER(IFERROR(SEARCH(Anketa!$E$3,'SDF biotopi'!$A1913,1),""))</f>
        <v>0</v>
      </c>
      <c r="J1913" t="str">
        <f>IF(I1913=1,COUNTIF($I$2:I1913,1),"")</f>
        <v/>
      </c>
      <c r="K1913" t="str">
        <f>IFERROR(INDEX($B$2:$B$2873,MATCH(ROWS($J$2:J1913),$J$2:$J$2873,0)),"")</f>
        <v/>
      </c>
    </row>
    <row r="1914" spans="1:11">
      <c r="A1914" s="60" t="s">
        <v>512</v>
      </c>
      <c r="B1914" s="60" t="s">
        <v>816</v>
      </c>
      <c r="C1914" s="59">
        <v>34.97</v>
      </c>
      <c r="D1914" s="60" t="s">
        <v>39</v>
      </c>
      <c r="E1914" s="60" t="s">
        <v>818</v>
      </c>
      <c r="F1914" s="60" t="s">
        <v>40</v>
      </c>
      <c r="G1914" s="60" t="s">
        <v>818</v>
      </c>
      <c r="H1914" s="60" t="s">
        <v>818</v>
      </c>
      <c r="I1914">
        <f>--ISNUMBER(IFERROR(SEARCH(Anketa!$E$3,'SDF biotopi'!$A1914,1),""))</f>
        <v>0</v>
      </c>
      <c r="J1914" t="str">
        <f>IF(I1914=1,COUNTIF($I$2:I1914,1),"")</f>
        <v/>
      </c>
      <c r="K1914" t="str">
        <f>IFERROR(INDEX($B$2:$B$2873,MATCH(ROWS($J$2:J1914),$J$2:$J$2873,0)),"")</f>
        <v/>
      </c>
    </row>
    <row r="1915" spans="1:11">
      <c r="A1915" s="60" t="s">
        <v>512</v>
      </c>
      <c r="B1915" s="60" t="s">
        <v>823</v>
      </c>
      <c r="C1915" s="59">
        <v>8.01</v>
      </c>
      <c r="D1915" s="60" t="s">
        <v>39</v>
      </c>
      <c r="E1915" s="60" t="s">
        <v>41</v>
      </c>
      <c r="F1915" s="60" t="s">
        <v>40</v>
      </c>
      <c r="G1915" s="60" t="s">
        <v>41</v>
      </c>
      <c r="H1915" s="60" t="s">
        <v>41</v>
      </c>
      <c r="I1915">
        <f>--ISNUMBER(IFERROR(SEARCH(Anketa!$E$3,'SDF biotopi'!$A1915,1),""))</f>
        <v>0</v>
      </c>
      <c r="J1915" t="str">
        <f>IF(I1915=1,COUNTIF($I$2:I1915,1),"")</f>
        <v/>
      </c>
      <c r="K1915" t="str">
        <f>IFERROR(INDEX($B$2:$B$2873,MATCH(ROWS($J$2:J1915),$J$2:$J$2873,0)),"")</f>
        <v/>
      </c>
    </row>
    <row r="1916" spans="1:11">
      <c r="A1916" s="60" t="s">
        <v>512</v>
      </c>
      <c r="B1916" s="60" t="s">
        <v>827</v>
      </c>
      <c r="C1916" s="59">
        <v>3.6</v>
      </c>
      <c r="D1916" s="60" t="s">
        <v>39</v>
      </c>
      <c r="E1916" s="60" t="s">
        <v>41</v>
      </c>
      <c r="F1916" s="60" t="s">
        <v>40</v>
      </c>
      <c r="G1916" s="60" t="s">
        <v>41</v>
      </c>
      <c r="H1916" s="60" t="s">
        <v>40</v>
      </c>
      <c r="I1916">
        <f>--ISNUMBER(IFERROR(SEARCH(Anketa!$E$3,'SDF biotopi'!$A1916,1),""))</f>
        <v>0</v>
      </c>
      <c r="J1916" t="str">
        <f>IF(I1916=1,COUNTIF($I$2:I1916,1),"")</f>
        <v/>
      </c>
      <c r="K1916" t="str">
        <f>IFERROR(INDEX($B$2:$B$2873,MATCH(ROWS($J$2:J1916),$J$2:$J$2873,0)),"")</f>
        <v/>
      </c>
    </row>
    <row r="1917" spans="1:11">
      <c r="A1917" s="60" t="s">
        <v>512</v>
      </c>
      <c r="B1917" s="60" t="s">
        <v>810</v>
      </c>
      <c r="C1917" s="59">
        <v>5.0199999999999996</v>
      </c>
      <c r="D1917" s="60" t="s">
        <v>39</v>
      </c>
      <c r="E1917" s="60" t="s">
        <v>40</v>
      </c>
      <c r="F1917" s="60" t="s">
        <v>40</v>
      </c>
      <c r="G1917" s="60" t="s">
        <v>210</v>
      </c>
      <c r="H1917" s="60" t="s">
        <v>40</v>
      </c>
      <c r="I1917">
        <f>--ISNUMBER(IFERROR(SEARCH(Anketa!$E$3,'SDF biotopi'!$A1917,1),""))</f>
        <v>0</v>
      </c>
      <c r="J1917" t="str">
        <f>IF(I1917=1,COUNTIF($I$2:I1917,1),"")</f>
        <v/>
      </c>
      <c r="K1917" t="str">
        <f>IFERROR(INDEX($B$2:$B$2873,MATCH(ROWS($J$2:J1917),$J$2:$J$2873,0)),"")</f>
        <v/>
      </c>
    </row>
    <row r="1918" spans="1:11">
      <c r="A1918" s="60" t="s">
        <v>514</v>
      </c>
      <c r="B1918" s="60" t="s">
        <v>805</v>
      </c>
      <c r="C1918" s="59">
        <v>0</v>
      </c>
      <c r="D1918" s="60" t="s">
        <v>39</v>
      </c>
      <c r="E1918" s="60" t="s">
        <v>818</v>
      </c>
      <c r="F1918" s="60" t="s">
        <v>40</v>
      </c>
      <c r="G1918" s="60" t="s">
        <v>818</v>
      </c>
      <c r="H1918" s="60" t="s">
        <v>818</v>
      </c>
      <c r="I1918">
        <f>--ISNUMBER(IFERROR(SEARCH(Anketa!$E$3,'SDF biotopi'!$A1918,1),""))</f>
        <v>0</v>
      </c>
      <c r="J1918" t="str">
        <f>IF(I1918=1,COUNTIF($I$2:I1918,1),"")</f>
        <v/>
      </c>
      <c r="K1918" t="str">
        <f>IFERROR(INDEX($B$2:$B$2873,MATCH(ROWS($J$2:J1918),$J$2:$J$2873,0)),"")</f>
        <v/>
      </c>
    </row>
    <row r="1919" spans="1:11">
      <c r="A1919" s="60" t="s">
        <v>514</v>
      </c>
      <c r="B1919" s="60" t="s">
        <v>828</v>
      </c>
      <c r="C1919" s="59">
        <v>0</v>
      </c>
      <c r="D1919" s="60" t="s">
        <v>67</v>
      </c>
      <c r="E1919" s="60" t="s">
        <v>50</v>
      </c>
      <c r="F1919" s="60" t="s">
        <v>824</v>
      </c>
      <c r="G1919" s="60" t="s">
        <v>824</v>
      </c>
      <c r="H1919" s="60" t="s">
        <v>824</v>
      </c>
      <c r="I1919">
        <f>--ISNUMBER(IFERROR(SEARCH(Anketa!$E$3,'SDF biotopi'!$A1919,1),""))</f>
        <v>0</v>
      </c>
      <c r="J1919" t="str">
        <f>IF(I1919=1,COUNTIF($I$2:I1919,1),"")</f>
        <v/>
      </c>
      <c r="K1919" t="str">
        <f>IFERROR(INDEX($B$2:$B$2873,MATCH(ROWS($J$2:J1919),$J$2:$J$2873,0)),"")</f>
        <v/>
      </c>
    </row>
    <row r="1920" spans="1:11">
      <c r="A1920" s="60" t="s">
        <v>514</v>
      </c>
      <c r="B1920" s="60" t="s">
        <v>808</v>
      </c>
      <c r="C1920" s="59">
        <v>7.49</v>
      </c>
      <c r="D1920" s="60" t="s">
        <v>39</v>
      </c>
      <c r="E1920" s="60" t="s">
        <v>41</v>
      </c>
      <c r="F1920" s="60" t="s">
        <v>40</v>
      </c>
      <c r="G1920" s="60" t="s">
        <v>210</v>
      </c>
      <c r="H1920" s="60" t="s">
        <v>40</v>
      </c>
      <c r="I1920">
        <f>--ISNUMBER(IFERROR(SEARCH(Anketa!$E$3,'SDF biotopi'!$A1920,1),""))</f>
        <v>0</v>
      </c>
      <c r="J1920" t="str">
        <f>IF(I1920=1,COUNTIF($I$2:I1920,1),"")</f>
        <v/>
      </c>
      <c r="K1920" t="str">
        <f>IFERROR(INDEX($B$2:$B$2873,MATCH(ROWS($J$2:J1920),$J$2:$J$2873,0)),"")</f>
        <v/>
      </c>
    </row>
    <row r="1921" spans="1:11">
      <c r="A1921" s="60" t="s">
        <v>514</v>
      </c>
      <c r="B1921" s="60" t="s">
        <v>804</v>
      </c>
      <c r="C1921" s="59">
        <v>7.39</v>
      </c>
      <c r="D1921" s="60" t="s">
        <v>39</v>
      </c>
      <c r="E1921" s="60" t="s">
        <v>40</v>
      </c>
      <c r="F1921" s="60" t="s">
        <v>40</v>
      </c>
      <c r="G1921" s="60" t="s">
        <v>210</v>
      </c>
      <c r="H1921" s="60" t="s">
        <v>41</v>
      </c>
      <c r="I1921">
        <f>--ISNUMBER(IFERROR(SEARCH(Anketa!$E$3,'SDF biotopi'!$A1921,1),""))</f>
        <v>0</v>
      </c>
      <c r="J1921" t="str">
        <f>IF(I1921=1,COUNTIF($I$2:I1921,1),"")</f>
        <v/>
      </c>
      <c r="K1921" t="str">
        <f>IFERROR(INDEX($B$2:$B$2873,MATCH(ROWS($J$2:J1921),$J$2:$J$2873,0)),"")</f>
        <v/>
      </c>
    </row>
    <row r="1922" spans="1:11">
      <c r="A1922" s="60" t="s">
        <v>514</v>
      </c>
      <c r="B1922" s="60" t="s">
        <v>810</v>
      </c>
      <c r="C1922" s="59">
        <v>6.71</v>
      </c>
      <c r="D1922" s="60" t="s">
        <v>39</v>
      </c>
      <c r="E1922" s="60" t="s">
        <v>210</v>
      </c>
      <c r="F1922" s="60" t="s">
        <v>40</v>
      </c>
      <c r="G1922" s="60" t="s">
        <v>210</v>
      </c>
      <c r="H1922" s="60" t="s">
        <v>210</v>
      </c>
      <c r="I1922">
        <f>--ISNUMBER(IFERROR(SEARCH(Anketa!$E$3,'SDF biotopi'!$A1922,1),""))</f>
        <v>0</v>
      </c>
      <c r="J1922" t="str">
        <f>IF(I1922=1,COUNTIF($I$2:I1922,1),"")</f>
        <v/>
      </c>
      <c r="K1922" t="str">
        <f>IFERROR(INDEX($B$2:$B$2873,MATCH(ROWS($J$2:J1922),$J$2:$J$2873,0)),"")</f>
        <v/>
      </c>
    </row>
    <row r="1923" spans="1:11">
      <c r="A1923" s="60" t="s">
        <v>514</v>
      </c>
      <c r="B1923" s="60" t="s">
        <v>802</v>
      </c>
      <c r="C1923" s="59">
        <v>4.7300000000000004</v>
      </c>
      <c r="D1923" s="60" t="s">
        <v>39</v>
      </c>
      <c r="E1923" s="60" t="s">
        <v>818</v>
      </c>
      <c r="F1923" s="60" t="s">
        <v>40</v>
      </c>
      <c r="G1923" s="60" t="s">
        <v>818</v>
      </c>
      <c r="H1923" s="60" t="s">
        <v>818</v>
      </c>
      <c r="I1923">
        <f>--ISNUMBER(IFERROR(SEARCH(Anketa!$E$3,'SDF biotopi'!$A1923,1),""))</f>
        <v>0</v>
      </c>
      <c r="J1923" t="str">
        <f>IF(I1923=1,COUNTIF($I$2:I1923,1),"")</f>
        <v/>
      </c>
      <c r="K1923" t="str">
        <f>IFERROR(INDEX($B$2:$B$2873,MATCH(ROWS($J$2:J1923),$J$2:$J$2873,0)),"")</f>
        <v/>
      </c>
    </row>
    <row r="1924" spans="1:11">
      <c r="A1924" s="60" t="s">
        <v>514</v>
      </c>
      <c r="B1924" s="60" t="s">
        <v>814</v>
      </c>
      <c r="C1924" s="59">
        <v>93.31</v>
      </c>
      <c r="D1924" s="60" t="s">
        <v>39</v>
      </c>
      <c r="E1924" s="60" t="s">
        <v>210</v>
      </c>
      <c r="F1924" s="60" t="s">
        <v>40</v>
      </c>
      <c r="G1924" s="60" t="s">
        <v>41</v>
      </c>
      <c r="H1924" s="60" t="s">
        <v>210</v>
      </c>
      <c r="I1924">
        <f>--ISNUMBER(IFERROR(SEARCH(Anketa!$E$3,'SDF biotopi'!$A1924,1),""))</f>
        <v>0</v>
      </c>
      <c r="J1924" t="str">
        <f>IF(I1924=1,COUNTIF($I$2:I1924,1),"")</f>
        <v/>
      </c>
      <c r="K1924" t="str">
        <f>IFERROR(INDEX($B$2:$B$2873,MATCH(ROWS($J$2:J1924),$J$2:$J$2873,0)),"")</f>
        <v/>
      </c>
    </row>
    <row r="1925" spans="1:11">
      <c r="A1925" s="60" t="s">
        <v>516</v>
      </c>
      <c r="B1925" s="60" t="s">
        <v>805</v>
      </c>
      <c r="C1925" s="59">
        <v>10.27</v>
      </c>
      <c r="D1925" s="60" t="s">
        <v>39</v>
      </c>
      <c r="E1925" s="60" t="s">
        <v>210</v>
      </c>
      <c r="F1925" s="60" t="s">
        <v>40</v>
      </c>
      <c r="G1925" s="60" t="s">
        <v>210</v>
      </c>
      <c r="H1925" s="60" t="s">
        <v>210</v>
      </c>
      <c r="I1925">
        <f>--ISNUMBER(IFERROR(SEARCH(Anketa!$E$3,'SDF biotopi'!$A1925,1),""))</f>
        <v>0</v>
      </c>
      <c r="J1925" t="str">
        <f>IF(I1925=1,COUNTIF($I$2:I1925,1),"")</f>
        <v/>
      </c>
      <c r="K1925" t="str">
        <f>IFERROR(INDEX($B$2:$B$2873,MATCH(ROWS($J$2:J1925),$J$2:$J$2873,0)),"")</f>
        <v/>
      </c>
    </row>
    <row r="1926" spans="1:11">
      <c r="A1926" s="60" t="s">
        <v>516</v>
      </c>
      <c r="B1926" s="60" t="s">
        <v>807</v>
      </c>
      <c r="C1926" s="59">
        <v>10.18</v>
      </c>
      <c r="D1926" s="60" t="s">
        <v>39</v>
      </c>
      <c r="E1926" s="60" t="s">
        <v>818</v>
      </c>
      <c r="F1926" s="60" t="s">
        <v>40</v>
      </c>
      <c r="G1926" s="60" t="s">
        <v>818</v>
      </c>
      <c r="H1926" s="60" t="s">
        <v>818</v>
      </c>
      <c r="I1926">
        <f>--ISNUMBER(IFERROR(SEARCH(Anketa!$E$3,'SDF biotopi'!$A1926,1),""))</f>
        <v>0</v>
      </c>
      <c r="J1926" t="str">
        <f>IF(I1926=1,COUNTIF($I$2:I1926,1),"")</f>
        <v/>
      </c>
      <c r="K1926" t="str">
        <f>IFERROR(INDEX($B$2:$B$2873,MATCH(ROWS($J$2:J1926),$J$2:$J$2873,0)),"")</f>
        <v/>
      </c>
    </row>
    <row r="1927" spans="1:11">
      <c r="A1927" s="60" t="s">
        <v>516</v>
      </c>
      <c r="B1927" s="60" t="s">
        <v>811</v>
      </c>
      <c r="C1927" s="59">
        <v>7.39</v>
      </c>
      <c r="D1927" s="60" t="s">
        <v>39</v>
      </c>
      <c r="E1927" s="60" t="s">
        <v>818</v>
      </c>
      <c r="F1927" s="60" t="s">
        <v>40</v>
      </c>
      <c r="G1927" s="60" t="s">
        <v>818</v>
      </c>
      <c r="H1927" s="60" t="s">
        <v>818</v>
      </c>
      <c r="I1927">
        <f>--ISNUMBER(IFERROR(SEARCH(Anketa!$E$3,'SDF biotopi'!$A1927,1),""))</f>
        <v>0</v>
      </c>
      <c r="J1927" t="str">
        <f>IF(I1927=1,COUNTIF($I$2:I1927,1),"")</f>
        <v/>
      </c>
      <c r="K1927" t="str">
        <f>IFERROR(INDEX($B$2:$B$2873,MATCH(ROWS($J$2:J1927),$J$2:$J$2873,0)),"")</f>
        <v/>
      </c>
    </row>
    <row r="1928" spans="1:11">
      <c r="A1928" s="60" t="s">
        <v>516</v>
      </c>
      <c r="B1928" s="60" t="s">
        <v>816</v>
      </c>
      <c r="C1928" s="59">
        <v>4.34</v>
      </c>
      <c r="D1928" s="60" t="s">
        <v>39</v>
      </c>
      <c r="E1928" s="60" t="s">
        <v>818</v>
      </c>
      <c r="F1928" s="60" t="s">
        <v>40</v>
      </c>
      <c r="G1928" s="60" t="s">
        <v>818</v>
      </c>
      <c r="H1928" s="60" t="s">
        <v>818</v>
      </c>
      <c r="I1928">
        <f>--ISNUMBER(IFERROR(SEARCH(Anketa!$E$3,'SDF biotopi'!$A1928,1),""))</f>
        <v>0</v>
      </c>
      <c r="J1928" t="str">
        <f>IF(I1928=1,COUNTIF($I$2:I1928,1),"")</f>
        <v/>
      </c>
      <c r="K1928" t="str">
        <f>IFERROR(INDEX($B$2:$B$2873,MATCH(ROWS($J$2:J1928),$J$2:$J$2873,0)),"")</f>
        <v/>
      </c>
    </row>
    <row r="1929" spans="1:11">
      <c r="A1929" s="60" t="s">
        <v>516</v>
      </c>
      <c r="B1929" s="60" t="s">
        <v>828</v>
      </c>
      <c r="C1929" s="59">
        <v>0</v>
      </c>
      <c r="D1929" s="60" t="s">
        <v>67</v>
      </c>
      <c r="E1929" s="60" t="s">
        <v>50</v>
      </c>
      <c r="F1929" s="60" t="s">
        <v>824</v>
      </c>
      <c r="G1929" s="60" t="s">
        <v>824</v>
      </c>
      <c r="H1929" s="60" t="s">
        <v>824</v>
      </c>
      <c r="I1929">
        <f>--ISNUMBER(IFERROR(SEARCH(Anketa!$E$3,'SDF biotopi'!$A1929,1),""))</f>
        <v>0</v>
      </c>
      <c r="J1929" t="str">
        <f>IF(I1929=1,COUNTIF($I$2:I1929,1),"")</f>
        <v/>
      </c>
      <c r="K1929" t="str">
        <f>IFERROR(INDEX($B$2:$B$2873,MATCH(ROWS($J$2:J1929),$J$2:$J$2873,0)),"")</f>
        <v/>
      </c>
    </row>
    <row r="1930" spans="1:11">
      <c r="A1930" s="60" t="s">
        <v>516</v>
      </c>
      <c r="B1930" s="60" t="s">
        <v>814</v>
      </c>
      <c r="C1930" s="59">
        <v>546.65</v>
      </c>
      <c r="D1930" s="60" t="s">
        <v>39</v>
      </c>
      <c r="E1930" s="60" t="s">
        <v>41</v>
      </c>
      <c r="F1930" s="60" t="s">
        <v>40</v>
      </c>
      <c r="G1930" s="60" t="s">
        <v>41</v>
      </c>
      <c r="H1930" s="60" t="s">
        <v>41</v>
      </c>
      <c r="I1930">
        <f>--ISNUMBER(IFERROR(SEARCH(Anketa!$E$3,'SDF biotopi'!$A1930,1),""))</f>
        <v>0</v>
      </c>
      <c r="J1930" t="str">
        <f>IF(I1930=1,COUNTIF($I$2:I1930,1),"")</f>
        <v/>
      </c>
      <c r="K1930" t="str">
        <f>IFERROR(INDEX($B$2:$B$2873,MATCH(ROWS($J$2:J1930),$J$2:$J$2873,0)),"")</f>
        <v/>
      </c>
    </row>
    <row r="1931" spans="1:11">
      <c r="A1931" s="60" t="s">
        <v>516</v>
      </c>
      <c r="B1931" s="60" t="s">
        <v>808</v>
      </c>
      <c r="C1931" s="59">
        <v>129.37</v>
      </c>
      <c r="D1931" s="60" t="s">
        <v>39</v>
      </c>
      <c r="E1931" s="60" t="s">
        <v>210</v>
      </c>
      <c r="F1931" s="60" t="s">
        <v>41</v>
      </c>
      <c r="G1931" s="60" t="s">
        <v>210</v>
      </c>
      <c r="H1931" s="60" t="s">
        <v>210</v>
      </c>
      <c r="I1931">
        <f>--ISNUMBER(IFERROR(SEARCH(Anketa!$E$3,'SDF biotopi'!$A1931,1),""))</f>
        <v>0</v>
      </c>
      <c r="J1931" t="str">
        <f>IF(I1931=1,COUNTIF($I$2:I1931,1),"")</f>
        <v/>
      </c>
      <c r="K1931" t="str">
        <f>IFERROR(INDEX($B$2:$B$2873,MATCH(ROWS($J$2:J1931),$J$2:$J$2873,0)),"")</f>
        <v/>
      </c>
    </row>
    <row r="1932" spans="1:11">
      <c r="A1932" s="60" t="s">
        <v>516</v>
      </c>
      <c r="B1932" s="60" t="s">
        <v>802</v>
      </c>
      <c r="C1932" s="59">
        <v>17.39</v>
      </c>
      <c r="D1932" s="60" t="s">
        <v>39</v>
      </c>
      <c r="E1932" s="60" t="s">
        <v>41</v>
      </c>
      <c r="F1932" s="60" t="s">
        <v>40</v>
      </c>
      <c r="G1932" s="60" t="s">
        <v>210</v>
      </c>
      <c r="H1932" s="60" t="s">
        <v>40</v>
      </c>
      <c r="I1932">
        <f>--ISNUMBER(IFERROR(SEARCH(Anketa!$E$3,'SDF biotopi'!$A1932,1),""))</f>
        <v>0</v>
      </c>
      <c r="J1932" t="str">
        <f>IF(I1932=1,COUNTIF($I$2:I1932,1),"")</f>
        <v/>
      </c>
      <c r="K1932" t="str">
        <f>IFERROR(INDEX($B$2:$B$2873,MATCH(ROWS($J$2:J1932),$J$2:$J$2873,0)),"")</f>
        <v/>
      </c>
    </row>
    <row r="1933" spans="1:11">
      <c r="A1933" s="60" t="s">
        <v>518</v>
      </c>
      <c r="B1933" s="60" t="s">
        <v>808</v>
      </c>
      <c r="C1933" s="59">
        <v>57.01</v>
      </c>
      <c r="D1933" s="60" t="s">
        <v>39</v>
      </c>
      <c r="E1933" s="60" t="s">
        <v>818</v>
      </c>
      <c r="F1933" s="60" t="s">
        <v>40</v>
      </c>
      <c r="G1933" s="60" t="s">
        <v>818</v>
      </c>
      <c r="H1933" s="60" t="s">
        <v>818</v>
      </c>
      <c r="I1933">
        <f>--ISNUMBER(IFERROR(SEARCH(Anketa!$E$3,'SDF biotopi'!$A1933,1),""))</f>
        <v>0</v>
      </c>
      <c r="J1933" t="str">
        <f>IF(I1933=1,COUNTIF($I$2:I1933,1),"")</f>
        <v/>
      </c>
      <c r="K1933" t="str">
        <f>IFERROR(INDEX($B$2:$B$2873,MATCH(ROWS($J$2:J1933),$J$2:$J$2873,0)),"")</f>
        <v/>
      </c>
    </row>
    <row r="1934" spans="1:11">
      <c r="A1934" s="60" t="s">
        <v>518</v>
      </c>
      <c r="B1934" s="60" t="s">
        <v>802</v>
      </c>
      <c r="C1934" s="59">
        <v>11.04</v>
      </c>
      <c r="D1934" s="60" t="s">
        <v>39</v>
      </c>
      <c r="E1934" s="60" t="s">
        <v>818</v>
      </c>
      <c r="F1934" s="60" t="s">
        <v>40</v>
      </c>
      <c r="G1934" s="60" t="s">
        <v>818</v>
      </c>
      <c r="H1934" s="60" t="s">
        <v>818</v>
      </c>
      <c r="I1934">
        <f>--ISNUMBER(IFERROR(SEARCH(Anketa!$E$3,'SDF biotopi'!$A1934,1),""))</f>
        <v>0</v>
      </c>
      <c r="J1934" t="str">
        <f>IF(I1934=1,COUNTIF($I$2:I1934,1),"")</f>
        <v/>
      </c>
      <c r="K1934" t="str">
        <f>IFERROR(INDEX($B$2:$B$2873,MATCH(ROWS($J$2:J1934),$J$2:$J$2873,0)),"")</f>
        <v/>
      </c>
    </row>
    <row r="1935" spans="1:11">
      <c r="A1935" s="60" t="s">
        <v>518</v>
      </c>
      <c r="B1935" s="60" t="s">
        <v>814</v>
      </c>
      <c r="C1935" s="59">
        <v>700.93</v>
      </c>
      <c r="D1935" s="60" t="s">
        <v>39</v>
      </c>
      <c r="E1935" s="60" t="s">
        <v>41</v>
      </c>
      <c r="F1935" s="60" t="s">
        <v>40</v>
      </c>
      <c r="G1935" s="60" t="s">
        <v>41</v>
      </c>
      <c r="H1935" s="60" t="s">
        <v>41</v>
      </c>
      <c r="I1935">
        <f>--ISNUMBER(IFERROR(SEARCH(Anketa!$E$3,'SDF biotopi'!$A1935,1),""))</f>
        <v>0</v>
      </c>
      <c r="J1935" t="str">
        <f>IF(I1935=1,COUNTIF($I$2:I1935,1),"")</f>
        <v/>
      </c>
      <c r="K1935" t="str">
        <f>IFERROR(INDEX($B$2:$B$2873,MATCH(ROWS($J$2:J1935),$J$2:$J$2873,0)),"")</f>
        <v/>
      </c>
    </row>
    <row r="1936" spans="1:11">
      <c r="A1936" s="60" t="s">
        <v>518</v>
      </c>
      <c r="B1936" s="60" t="s">
        <v>805</v>
      </c>
      <c r="C1936" s="59">
        <v>4.16</v>
      </c>
      <c r="D1936" s="60" t="s">
        <v>39</v>
      </c>
      <c r="E1936" s="60" t="s">
        <v>41</v>
      </c>
      <c r="F1936" s="60" t="s">
        <v>40</v>
      </c>
      <c r="G1936" s="60" t="s">
        <v>41</v>
      </c>
      <c r="H1936" s="60" t="s">
        <v>210</v>
      </c>
      <c r="I1936">
        <f>--ISNUMBER(IFERROR(SEARCH(Anketa!$E$3,'SDF biotopi'!$A1936,1),""))</f>
        <v>0</v>
      </c>
      <c r="J1936" t="str">
        <f>IF(I1936=1,COUNTIF($I$2:I1936,1),"")</f>
        <v/>
      </c>
      <c r="K1936" t="str">
        <f>IFERROR(INDEX($B$2:$B$2873,MATCH(ROWS($J$2:J1936),$J$2:$J$2873,0)),"")</f>
        <v/>
      </c>
    </row>
    <row r="1937" spans="1:11">
      <c r="A1937" s="60" t="s">
        <v>518</v>
      </c>
      <c r="B1937" s="60" t="s">
        <v>828</v>
      </c>
      <c r="C1937" s="59">
        <v>0</v>
      </c>
      <c r="D1937" s="60" t="s">
        <v>67</v>
      </c>
      <c r="E1937" s="60" t="s">
        <v>50</v>
      </c>
      <c r="F1937" s="60" t="s">
        <v>824</v>
      </c>
      <c r="G1937" s="60" t="s">
        <v>824</v>
      </c>
      <c r="H1937" s="60" t="s">
        <v>824</v>
      </c>
      <c r="I1937">
        <f>--ISNUMBER(IFERROR(SEARCH(Anketa!$E$3,'SDF biotopi'!$A1937,1),""))</f>
        <v>0</v>
      </c>
      <c r="J1937" t="str">
        <f>IF(I1937=1,COUNTIF($I$2:I1937,1),"")</f>
        <v/>
      </c>
      <c r="K1937" t="str">
        <f>IFERROR(INDEX($B$2:$B$2873,MATCH(ROWS($J$2:J1937),$J$2:$J$2873,0)),"")</f>
        <v/>
      </c>
    </row>
    <row r="1938" spans="1:11">
      <c r="A1938" s="60" t="s">
        <v>518</v>
      </c>
      <c r="B1938" s="60" t="s">
        <v>807</v>
      </c>
      <c r="C1938" s="59">
        <v>8.58</v>
      </c>
      <c r="D1938" s="60" t="s">
        <v>39</v>
      </c>
      <c r="E1938" s="60" t="s">
        <v>40</v>
      </c>
      <c r="F1938" s="60" t="s">
        <v>40</v>
      </c>
      <c r="G1938" s="60" t="s">
        <v>41</v>
      </c>
      <c r="H1938" s="60" t="s">
        <v>40</v>
      </c>
      <c r="I1938">
        <f>--ISNUMBER(IFERROR(SEARCH(Anketa!$E$3,'SDF biotopi'!$A1938,1),""))</f>
        <v>0</v>
      </c>
      <c r="J1938" t="str">
        <f>IF(I1938=1,COUNTIF($I$2:I1938,1),"")</f>
        <v/>
      </c>
      <c r="K1938" t="str">
        <f>IFERROR(INDEX($B$2:$B$2873,MATCH(ROWS($J$2:J1938),$J$2:$J$2873,0)),"")</f>
        <v/>
      </c>
    </row>
    <row r="1939" spans="1:11">
      <c r="A1939" s="60" t="s">
        <v>520</v>
      </c>
      <c r="B1939" s="60" t="s">
        <v>817</v>
      </c>
      <c r="C1939" s="59">
        <v>11.62</v>
      </c>
      <c r="D1939" s="60" t="s">
        <v>39</v>
      </c>
      <c r="E1939" s="60" t="s">
        <v>40</v>
      </c>
      <c r="F1939" s="60" t="s">
        <v>40</v>
      </c>
      <c r="G1939" s="60" t="s">
        <v>40</v>
      </c>
      <c r="H1939" s="60" t="s">
        <v>40</v>
      </c>
      <c r="I1939">
        <f>--ISNUMBER(IFERROR(SEARCH(Anketa!$E$3,'SDF biotopi'!$A1939,1),""))</f>
        <v>0</v>
      </c>
      <c r="J1939" t="str">
        <f>IF(I1939=1,COUNTIF($I$2:I1939,1),"")</f>
        <v/>
      </c>
      <c r="K1939" t="str">
        <f>IFERROR(INDEX($B$2:$B$2873,MATCH(ROWS($J$2:J1939),$J$2:$J$2873,0)),"")</f>
        <v/>
      </c>
    </row>
    <row r="1940" spans="1:11">
      <c r="A1940" s="60" t="s">
        <v>520</v>
      </c>
      <c r="B1940" s="60" t="s">
        <v>807</v>
      </c>
      <c r="C1940" s="59">
        <v>58.89</v>
      </c>
      <c r="D1940" s="60" t="s">
        <v>39</v>
      </c>
      <c r="E1940" s="60" t="s">
        <v>41</v>
      </c>
      <c r="F1940" s="60" t="s">
        <v>40</v>
      </c>
      <c r="G1940" s="60" t="s">
        <v>41</v>
      </c>
      <c r="H1940" s="60" t="s">
        <v>41</v>
      </c>
      <c r="I1940">
        <f>--ISNUMBER(IFERROR(SEARCH(Anketa!$E$3,'SDF biotopi'!$A1940,1),""))</f>
        <v>0</v>
      </c>
      <c r="J1940" t="str">
        <f>IF(I1940=1,COUNTIF($I$2:I1940,1),"")</f>
        <v/>
      </c>
      <c r="K1940" t="str">
        <f>IFERROR(INDEX($B$2:$B$2873,MATCH(ROWS($J$2:J1940),$J$2:$J$2873,0)),"")</f>
        <v/>
      </c>
    </row>
    <row r="1941" spans="1:11">
      <c r="A1941" s="60" t="s">
        <v>520</v>
      </c>
      <c r="B1941" s="60" t="s">
        <v>835</v>
      </c>
      <c r="C1941" s="59">
        <v>4.45</v>
      </c>
      <c r="D1941" s="60" t="s">
        <v>39</v>
      </c>
      <c r="E1941" s="60" t="s">
        <v>40</v>
      </c>
      <c r="F1941" s="60" t="s">
        <v>40</v>
      </c>
      <c r="G1941" s="60" t="s">
        <v>40</v>
      </c>
      <c r="H1941" s="60" t="s">
        <v>40</v>
      </c>
      <c r="I1941">
        <f>--ISNUMBER(IFERROR(SEARCH(Anketa!$E$3,'SDF biotopi'!$A1941,1),""))</f>
        <v>0</v>
      </c>
      <c r="J1941" t="str">
        <f>IF(I1941=1,COUNTIF($I$2:I1941,1),"")</f>
        <v/>
      </c>
      <c r="K1941" t="str">
        <f>IFERROR(INDEX($B$2:$B$2873,MATCH(ROWS($J$2:J1941),$J$2:$J$2873,0)),"")</f>
        <v/>
      </c>
    </row>
    <row r="1942" spans="1:11">
      <c r="A1942" s="60" t="s">
        <v>520</v>
      </c>
      <c r="B1942" s="60" t="s">
        <v>815</v>
      </c>
      <c r="C1942" s="59">
        <v>9.36</v>
      </c>
      <c r="D1942" s="60" t="s">
        <v>39</v>
      </c>
      <c r="E1942" s="60" t="s">
        <v>41</v>
      </c>
      <c r="F1942" s="60" t="s">
        <v>40</v>
      </c>
      <c r="G1942" s="60" t="s">
        <v>40</v>
      </c>
      <c r="H1942" s="60" t="s">
        <v>40</v>
      </c>
      <c r="I1942">
        <f>--ISNUMBER(IFERROR(SEARCH(Anketa!$E$3,'SDF biotopi'!$A1942,1),""))</f>
        <v>0</v>
      </c>
      <c r="J1942" t="str">
        <f>IF(I1942=1,COUNTIF($I$2:I1942,1),"")</f>
        <v/>
      </c>
      <c r="K1942" t="str">
        <f>IFERROR(INDEX($B$2:$B$2873,MATCH(ROWS($J$2:J1942),$J$2:$J$2873,0)),"")</f>
        <v/>
      </c>
    </row>
    <row r="1943" spans="1:11">
      <c r="A1943" s="60" t="s">
        <v>520</v>
      </c>
      <c r="B1943" s="60" t="s">
        <v>814</v>
      </c>
      <c r="C1943" s="59">
        <v>12.51</v>
      </c>
      <c r="D1943" s="60" t="s">
        <v>39</v>
      </c>
      <c r="E1943" s="60" t="s">
        <v>40</v>
      </c>
      <c r="F1943" s="60" t="s">
        <v>40</v>
      </c>
      <c r="G1943" s="60" t="s">
        <v>40</v>
      </c>
      <c r="H1943" s="60" t="s">
        <v>40</v>
      </c>
      <c r="I1943">
        <f>--ISNUMBER(IFERROR(SEARCH(Anketa!$E$3,'SDF biotopi'!$A1943,1),""))</f>
        <v>0</v>
      </c>
      <c r="J1943" t="str">
        <f>IF(I1943=1,COUNTIF($I$2:I1943,1),"")</f>
        <v/>
      </c>
      <c r="K1943" t="str">
        <f>IFERROR(INDEX($B$2:$B$2873,MATCH(ROWS($J$2:J1943),$J$2:$J$2873,0)),"")</f>
        <v/>
      </c>
    </row>
    <row r="1944" spans="1:11">
      <c r="A1944" s="60" t="s">
        <v>520</v>
      </c>
      <c r="B1944" s="60" t="s">
        <v>805</v>
      </c>
      <c r="C1944" s="59">
        <v>7.85</v>
      </c>
      <c r="D1944" s="60" t="s">
        <v>39</v>
      </c>
      <c r="E1944" s="60" t="s">
        <v>40</v>
      </c>
      <c r="F1944" s="60" t="s">
        <v>40</v>
      </c>
      <c r="G1944" s="60" t="s">
        <v>40</v>
      </c>
      <c r="H1944" s="60" t="s">
        <v>40</v>
      </c>
      <c r="I1944">
        <f>--ISNUMBER(IFERROR(SEARCH(Anketa!$E$3,'SDF biotopi'!$A1944,1),""))</f>
        <v>0</v>
      </c>
      <c r="J1944" t="str">
        <f>IF(I1944=1,COUNTIF($I$2:I1944,1),"")</f>
        <v/>
      </c>
      <c r="K1944" t="str">
        <f>IFERROR(INDEX($B$2:$B$2873,MATCH(ROWS($J$2:J1944),$J$2:$J$2873,0)),"")</f>
        <v/>
      </c>
    </row>
    <row r="1945" spans="1:11">
      <c r="A1945" s="60" t="s">
        <v>520</v>
      </c>
      <c r="B1945" s="60" t="s">
        <v>827</v>
      </c>
      <c r="C1945" s="59">
        <v>14.9</v>
      </c>
      <c r="D1945" s="60" t="s">
        <v>39</v>
      </c>
      <c r="E1945" s="60" t="s">
        <v>41</v>
      </c>
      <c r="F1945" s="60" t="s">
        <v>40</v>
      </c>
      <c r="G1945" s="60" t="s">
        <v>40</v>
      </c>
      <c r="H1945" s="60" t="s">
        <v>40</v>
      </c>
      <c r="I1945">
        <f>--ISNUMBER(IFERROR(SEARCH(Anketa!$E$3,'SDF biotopi'!$A1945,1),""))</f>
        <v>0</v>
      </c>
      <c r="J1945" t="str">
        <f>IF(I1945=1,COUNTIF($I$2:I1945,1),"")</f>
        <v/>
      </c>
      <c r="K1945" t="str">
        <f>IFERROR(INDEX($B$2:$B$2873,MATCH(ROWS($J$2:J1945),$J$2:$J$2873,0)),"")</f>
        <v/>
      </c>
    </row>
    <row r="1946" spans="1:11">
      <c r="A1946" s="60" t="s">
        <v>520</v>
      </c>
      <c r="B1946" s="60" t="s">
        <v>808</v>
      </c>
      <c r="C1946" s="59">
        <v>264.35000000000002</v>
      </c>
      <c r="D1946" s="60" t="s">
        <v>39</v>
      </c>
      <c r="E1946" s="60" t="s">
        <v>41</v>
      </c>
      <c r="F1946" s="60" t="s">
        <v>40</v>
      </c>
      <c r="G1946" s="60" t="s">
        <v>41</v>
      </c>
      <c r="H1946" s="60" t="s">
        <v>41</v>
      </c>
      <c r="I1946">
        <f>--ISNUMBER(IFERROR(SEARCH(Anketa!$E$3,'SDF biotopi'!$A1946,1),""))</f>
        <v>0</v>
      </c>
      <c r="J1946" t="str">
        <f>IF(I1946=1,COUNTIF($I$2:I1946,1),"")</f>
        <v/>
      </c>
      <c r="K1946" t="str">
        <f>IFERROR(INDEX($B$2:$B$2873,MATCH(ROWS($J$2:J1946),$J$2:$J$2873,0)),"")</f>
        <v/>
      </c>
    </row>
    <row r="1947" spans="1:11">
      <c r="A1947" s="60" t="s">
        <v>520</v>
      </c>
      <c r="B1947" s="60" t="s">
        <v>802</v>
      </c>
      <c r="C1947" s="59">
        <v>170.04</v>
      </c>
      <c r="D1947" s="60" t="s">
        <v>39</v>
      </c>
      <c r="E1947" s="60" t="s">
        <v>210</v>
      </c>
      <c r="F1947" s="60" t="s">
        <v>40</v>
      </c>
      <c r="G1947" s="60" t="s">
        <v>41</v>
      </c>
      <c r="H1947" s="60" t="s">
        <v>41</v>
      </c>
      <c r="I1947">
        <f>--ISNUMBER(IFERROR(SEARCH(Anketa!$E$3,'SDF biotopi'!$A1947,1),""))</f>
        <v>0</v>
      </c>
      <c r="J1947" t="str">
        <f>IF(I1947=1,COUNTIF($I$2:I1947,1),"")</f>
        <v/>
      </c>
      <c r="K1947" t="str">
        <f>IFERROR(INDEX($B$2:$B$2873,MATCH(ROWS($J$2:J1947),$J$2:$J$2873,0)),"")</f>
        <v/>
      </c>
    </row>
    <row r="1948" spans="1:11">
      <c r="A1948" s="60" t="s">
        <v>520</v>
      </c>
      <c r="B1948" s="60" t="s">
        <v>811</v>
      </c>
      <c r="C1948" s="59">
        <v>15.3</v>
      </c>
      <c r="D1948" s="60" t="s">
        <v>39</v>
      </c>
      <c r="E1948" s="60" t="s">
        <v>40</v>
      </c>
      <c r="F1948" s="60" t="s">
        <v>40</v>
      </c>
      <c r="G1948" s="60" t="s">
        <v>41</v>
      </c>
      <c r="H1948" s="60" t="s">
        <v>40</v>
      </c>
      <c r="I1948">
        <f>--ISNUMBER(IFERROR(SEARCH(Anketa!$E$3,'SDF biotopi'!$A1948,1),""))</f>
        <v>0</v>
      </c>
      <c r="J1948" t="str">
        <f>IF(I1948=1,COUNTIF($I$2:I1948,1),"")</f>
        <v/>
      </c>
      <c r="K1948" t="str">
        <f>IFERROR(INDEX($B$2:$B$2873,MATCH(ROWS($J$2:J1948),$J$2:$J$2873,0)),"")</f>
        <v/>
      </c>
    </row>
    <row r="1949" spans="1:11">
      <c r="A1949" s="60" t="s">
        <v>520</v>
      </c>
      <c r="B1949" s="60" t="s">
        <v>822</v>
      </c>
      <c r="C1949" s="59">
        <v>8.57</v>
      </c>
      <c r="D1949" s="60" t="s">
        <v>39</v>
      </c>
      <c r="E1949" s="60" t="s">
        <v>40</v>
      </c>
      <c r="F1949" s="60" t="s">
        <v>40</v>
      </c>
      <c r="G1949" s="60" t="s">
        <v>40</v>
      </c>
      <c r="H1949" s="60" t="s">
        <v>40</v>
      </c>
      <c r="I1949">
        <f>--ISNUMBER(IFERROR(SEARCH(Anketa!$E$3,'SDF biotopi'!$A1949,1),""))</f>
        <v>0</v>
      </c>
      <c r="J1949" t="str">
        <f>IF(I1949=1,COUNTIF($I$2:I1949,1),"")</f>
        <v/>
      </c>
      <c r="K1949" t="str">
        <f>IFERROR(INDEX($B$2:$B$2873,MATCH(ROWS($J$2:J1949),$J$2:$J$2873,0)),"")</f>
        <v/>
      </c>
    </row>
    <row r="1950" spans="1:11">
      <c r="A1950" s="60" t="s">
        <v>520</v>
      </c>
      <c r="B1950" s="60" t="s">
        <v>803</v>
      </c>
      <c r="C1950" s="59">
        <v>7.33</v>
      </c>
      <c r="D1950" s="60" t="s">
        <v>39</v>
      </c>
      <c r="E1950" s="60" t="s">
        <v>40</v>
      </c>
      <c r="F1950" s="60" t="s">
        <v>40</v>
      </c>
      <c r="G1950" s="60" t="s">
        <v>41</v>
      </c>
      <c r="H1950" s="60" t="s">
        <v>40</v>
      </c>
      <c r="I1950">
        <f>--ISNUMBER(IFERROR(SEARCH(Anketa!$E$3,'SDF biotopi'!$A1950,1),""))</f>
        <v>0</v>
      </c>
      <c r="J1950" t="str">
        <f>IF(I1950=1,COUNTIF($I$2:I1950,1),"")</f>
        <v/>
      </c>
      <c r="K1950" t="str">
        <f>IFERROR(INDEX($B$2:$B$2873,MATCH(ROWS($J$2:J1950),$J$2:$J$2873,0)),"")</f>
        <v/>
      </c>
    </row>
    <row r="1951" spans="1:11">
      <c r="A1951" s="60" t="s">
        <v>522</v>
      </c>
      <c r="B1951" s="60" t="s">
        <v>830</v>
      </c>
      <c r="C1951" s="59">
        <v>1.94</v>
      </c>
      <c r="D1951" s="60" t="s">
        <v>39</v>
      </c>
      <c r="E1951" s="60" t="s">
        <v>40</v>
      </c>
      <c r="F1951" s="60" t="s">
        <v>40</v>
      </c>
      <c r="G1951" s="60" t="s">
        <v>40</v>
      </c>
      <c r="H1951" s="60" t="s">
        <v>40</v>
      </c>
      <c r="I1951">
        <f>--ISNUMBER(IFERROR(SEARCH(Anketa!$E$3,'SDF biotopi'!$A1951,1),""))</f>
        <v>0</v>
      </c>
      <c r="J1951" t="str">
        <f>IF(I1951=1,COUNTIF($I$2:I1951,1),"")</f>
        <v/>
      </c>
      <c r="K1951" t="str">
        <f>IFERROR(INDEX($B$2:$B$2873,MATCH(ROWS($J$2:J1951),$J$2:$J$2873,0)),"")</f>
        <v/>
      </c>
    </row>
    <row r="1952" spans="1:11">
      <c r="A1952" s="60" t="s">
        <v>522</v>
      </c>
      <c r="B1952" s="60" t="s">
        <v>816</v>
      </c>
      <c r="C1952" s="59">
        <v>125</v>
      </c>
      <c r="D1952" s="60" t="s">
        <v>39</v>
      </c>
      <c r="E1952" s="60" t="s">
        <v>41</v>
      </c>
      <c r="F1952" s="60" t="s">
        <v>40</v>
      </c>
      <c r="G1952" s="60" t="s">
        <v>41</v>
      </c>
      <c r="H1952" s="60" t="s">
        <v>41</v>
      </c>
      <c r="I1952">
        <f>--ISNUMBER(IFERROR(SEARCH(Anketa!$E$3,'SDF biotopi'!$A1952,1),""))</f>
        <v>0</v>
      </c>
      <c r="J1952" t="str">
        <f>IF(I1952=1,COUNTIF($I$2:I1952,1),"")</f>
        <v/>
      </c>
      <c r="K1952" t="str">
        <f>IFERROR(INDEX($B$2:$B$2873,MATCH(ROWS($J$2:J1952),$J$2:$J$2873,0)),"")</f>
        <v/>
      </c>
    </row>
    <row r="1953" spans="1:11">
      <c r="A1953" s="60" t="s">
        <v>522</v>
      </c>
      <c r="B1953" s="60" t="s">
        <v>805</v>
      </c>
      <c r="C1953" s="59">
        <v>29</v>
      </c>
      <c r="D1953" s="60" t="s">
        <v>39</v>
      </c>
      <c r="E1953" s="60" t="s">
        <v>40</v>
      </c>
      <c r="F1953" s="60" t="s">
        <v>40</v>
      </c>
      <c r="G1953" s="60" t="s">
        <v>41</v>
      </c>
      <c r="H1953" s="60" t="s">
        <v>40</v>
      </c>
      <c r="I1953">
        <f>--ISNUMBER(IFERROR(SEARCH(Anketa!$E$3,'SDF biotopi'!$A1953,1),""))</f>
        <v>0</v>
      </c>
      <c r="J1953" t="str">
        <f>IF(I1953=1,COUNTIF($I$2:I1953,1),"")</f>
        <v/>
      </c>
      <c r="K1953" t="str">
        <f>IFERROR(INDEX($B$2:$B$2873,MATCH(ROWS($J$2:J1953),$J$2:$J$2873,0)),"")</f>
        <v/>
      </c>
    </row>
    <row r="1954" spans="1:11">
      <c r="A1954" s="60" t="s">
        <v>522</v>
      </c>
      <c r="B1954" s="60" t="s">
        <v>811</v>
      </c>
      <c r="C1954" s="59">
        <v>4.28</v>
      </c>
      <c r="D1954" s="60" t="s">
        <v>39</v>
      </c>
      <c r="E1954" s="60" t="s">
        <v>40</v>
      </c>
      <c r="F1954" s="60" t="s">
        <v>40</v>
      </c>
      <c r="G1954" s="60" t="s">
        <v>40</v>
      </c>
      <c r="H1954" s="60" t="s">
        <v>40</v>
      </c>
      <c r="I1954">
        <f>--ISNUMBER(IFERROR(SEARCH(Anketa!$E$3,'SDF biotopi'!$A1954,1),""))</f>
        <v>0</v>
      </c>
      <c r="J1954" t="str">
        <f>IF(I1954=1,COUNTIF($I$2:I1954,1),"")</f>
        <v/>
      </c>
      <c r="K1954" t="str">
        <f>IFERROR(INDEX($B$2:$B$2873,MATCH(ROWS($J$2:J1954),$J$2:$J$2873,0)),"")</f>
        <v/>
      </c>
    </row>
    <row r="1955" spans="1:11">
      <c r="A1955" s="60" t="s">
        <v>522</v>
      </c>
      <c r="B1955" s="60" t="s">
        <v>804</v>
      </c>
      <c r="C1955" s="59">
        <v>0.15</v>
      </c>
      <c r="D1955" s="60" t="s">
        <v>39</v>
      </c>
      <c r="E1955" s="60" t="s">
        <v>41</v>
      </c>
      <c r="F1955" s="60" t="s">
        <v>40</v>
      </c>
      <c r="G1955" s="60" t="s">
        <v>41</v>
      </c>
      <c r="H1955" s="60" t="s">
        <v>41</v>
      </c>
      <c r="I1955">
        <f>--ISNUMBER(IFERROR(SEARCH(Anketa!$E$3,'SDF biotopi'!$A1955,1),""))</f>
        <v>0</v>
      </c>
      <c r="J1955" t="str">
        <f>IF(I1955=1,COUNTIF($I$2:I1955,1),"")</f>
        <v/>
      </c>
      <c r="K1955" t="str">
        <f>IFERROR(INDEX($B$2:$B$2873,MATCH(ROWS($J$2:J1955),$J$2:$J$2873,0)),"")</f>
        <v/>
      </c>
    </row>
    <row r="1956" spans="1:11">
      <c r="A1956" s="60" t="s">
        <v>522</v>
      </c>
      <c r="B1956" s="60" t="s">
        <v>807</v>
      </c>
      <c r="C1956" s="59">
        <v>54.14</v>
      </c>
      <c r="D1956" s="60" t="s">
        <v>39</v>
      </c>
      <c r="E1956" s="60" t="s">
        <v>41</v>
      </c>
      <c r="F1956" s="60" t="s">
        <v>40</v>
      </c>
      <c r="G1956" s="60" t="s">
        <v>41</v>
      </c>
      <c r="H1956" s="60" t="s">
        <v>41</v>
      </c>
      <c r="I1956">
        <f>--ISNUMBER(IFERROR(SEARCH(Anketa!$E$3,'SDF biotopi'!$A1956,1),""))</f>
        <v>0</v>
      </c>
      <c r="J1956" t="str">
        <f>IF(I1956=1,COUNTIF($I$2:I1956,1),"")</f>
        <v/>
      </c>
      <c r="K1956" t="str">
        <f>IFERROR(INDEX($B$2:$B$2873,MATCH(ROWS($J$2:J1956),$J$2:$J$2873,0)),"")</f>
        <v/>
      </c>
    </row>
    <row r="1957" spans="1:11">
      <c r="A1957" s="60" t="s">
        <v>522</v>
      </c>
      <c r="B1957" s="60" t="s">
        <v>820</v>
      </c>
      <c r="C1957" s="59">
        <v>0.83</v>
      </c>
      <c r="D1957" s="60" t="s">
        <v>39</v>
      </c>
      <c r="E1957" s="60" t="s">
        <v>50</v>
      </c>
      <c r="F1957" s="60" t="s">
        <v>824</v>
      </c>
      <c r="G1957" s="60" t="s">
        <v>824</v>
      </c>
      <c r="H1957" s="60" t="s">
        <v>824</v>
      </c>
      <c r="I1957">
        <f>--ISNUMBER(IFERROR(SEARCH(Anketa!$E$3,'SDF biotopi'!$A1957,1),""))</f>
        <v>0</v>
      </c>
      <c r="J1957" t="str">
        <f>IF(I1957=1,COUNTIF($I$2:I1957,1),"")</f>
        <v/>
      </c>
      <c r="K1957" t="str">
        <f>IFERROR(INDEX($B$2:$B$2873,MATCH(ROWS($J$2:J1957),$J$2:$J$2873,0)),"")</f>
        <v/>
      </c>
    </row>
    <row r="1958" spans="1:11">
      <c r="A1958" s="60" t="s">
        <v>522</v>
      </c>
      <c r="B1958" s="60" t="s">
        <v>828</v>
      </c>
      <c r="C1958" s="59">
        <v>0</v>
      </c>
      <c r="D1958" s="60" t="s">
        <v>67</v>
      </c>
      <c r="E1958" s="60" t="s">
        <v>50</v>
      </c>
      <c r="F1958" s="60" t="s">
        <v>824</v>
      </c>
      <c r="G1958" s="60" t="s">
        <v>824</v>
      </c>
      <c r="H1958" s="60" t="s">
        <v>824</v>
      </c>
      <c r="I1958">
        <f>--ISNUMBER(IFERROR(SEARCH(Anketa!$E$3,'SDF biotopi'!$A1958,1),""))</f>
        <v>0</v>
      </c>
      <c r="J1958" t="str">
        <f>IF(I1958=1,COUNTIF($I$2:I1958,1),"")</f>
        <v/>
      </c>
      <c r="K1958" t="str">
        <f>IFERROR(INDEX($B$2:$B$2873,MATCH(ROWS($J$2:J1958),$J$2:$J$2873,0)),"")</f>
        <v/>
      </c>
    </row>
    <row r="1959" spans="1:11">
      <c r="A1959" s="60" t="s">
        <v>522</v>
      </c>
      <c r="B1959" s="60" t="s">
        <v>802</v>
      </c>
      <c r="C1959" s="59">
        <v>234</v>
      </c>
      <c r="D1959" s="60" t="s">
        <v>39</v>
      </c>
      <c r="E1959" s="60" t="s">
        <v>41</v>
      </c>
      <c r="F1959" s="60" t="s">
        <v>40</v>
      </c>
      <c r="G1959" s="60" t="s">
        <v>41</v>
      </c>
      <c r="H1959" s="60" t="s">
        <v>41</v>
      </c>
      <c r="I1959">
        <f>--ISNUMBER(IFERROR(SEARCH(Anketa!$E$3,'SDF biotopi'!$A1959,1),""))</f>
        <v>0</v>
      </c>
      <c r="J1959" t="str">
        <f>IF(I1959=1,COUNTIF($I$2:I1959,1),"")</f>
        <v/>
      </c>
      <c r="K1959" t="str">
        <f>IFERROR(INDEX($B$2:$B$2873,MATCH(ROWS($J$2:J1959),$J$2:$J$2873,0)),"")</f>
        <v/>
      </c>
    </row>
    <row r="1960" spans="1:11">
      <c r="A1960" s="60" t="s">
        <v>522</v>
      </c>
      <c r="B1960" s="60" t="s">
        <v>808</v>
      </c>
      <c r="C1960" s="59">
        <v>405.72</v>
      </c>
      <c r="D1960" s="60" t="s">
        <v>39</v>
      </c>
      <c r="E1960" s="60" t="s">
        <v>41</v>
      </c>
      <c r="F1960" s="60" t="s">
        <v>40</v>
      </c>
      <c r="G1960" s="60" t="s">
        <v>41</v>
      </c>
      <c r="H1960" s="60" t="s">
        <v>41</v>
      </c>
      <c r="I1960">
        <f>--ISNUMBER(IFERROR(SEARCH(Anketa!$E$3,'SDF biotopi'!$A1960,1),""))</f>
        <v>0</v>
      </c>
      <c r="J1960" t="str">
        <f>IF(I1960=1,COUNTIF($I$2:I1960,1),"")</f>
        <v/>
      </c>
      <c r="K1960" t="str">
        <f>IFERROR(INDEX($B$2:$B$2873,MATCH(ROWS($J$2:J1960),$J$2:$J$2873,0)),"")</f>
        <v/>
      </c>
    </row>
    <row r="1961" spans="1:11">
      <c r="A1961" s="60" t="s">
        <v>522</v>
      </c>
      <c r="B1961" s="60" t="s">
        <v>813</v>
      </c>
      <c r="C1961" s="59">
        <v>0.44</v>
      </c>
      <c r="D1961" s="60" t="s">
        <v>39</v>
      </c>
      <c r="E1961" s="60" t="s">
        <v>40</v>
      </c>
      <c r="F1961" s="60" t="s">
        <v>40</v>
      </c>
      <c r="G1961" s="60" t="s">
        <v>41</v>
      </c>
      <c r="H1961" s="60" t="s">
        <v>41</v>
      </c>
      <c r="I1961">
        <f>--ISNUMBER(IFERROR(SEARCH(Anketa!$E$3,'SDF biotopi'!$A1961,1),""))</f>
        <v>0</v>
      </c>
      <c r="J1961" t="str">
        <f>IF(I1961=1,COUNTIF($I$2:I1961,1),"")</f>
        <v/>
      </c>
      <c r="K1961" t="str">
        <f>IFERROR(INDEX($B$2:$B$2873,MATCH(ROWS($J$2:J1961),$J$2:$J$2873,0)),"")</f>
        <v/>
      </c>
    </row>
    <row r="1962" spans="1:11">
      <c r="A1962" s="60" t="s">
        <v>522</v>
      </c>
      <c r="B1962" s="60" t="s">
        <v>809</v>
      </c>
      <c r="C1962" s="59">
        <v>7.86</v>
      </c>
      <c r="D1962" s="60" t="s">
        <v>39</v>
      </c>
      <c r="E1962" s="60" t="s">
        <v>40</v>
      </c>
      <c r="F1962" s="60" t="s">
        <v>40</v>
      </c>
      <c r="G1962" s="60" t="s">
        <v>41</v>
      </c>
      <c r="H1962" s="60" t="s">
        <v>41</v>
      </c>
      <c r="I1962">
        <f>--ISNUMBER(IFERROR(SEARCH(Anketa!$E$3,'SDF biotopi'!$A1962,1),""))</f>
        <v>0</v>
      </c>
      <c r="J1962" t="str">
        <f>IF(I1962=1,COUNTIF($I$2:I1962,1),"")</f>
        <v/>
      </c>
      <c r="K1962" t="str">
        <f>IFERROR(INDEX($B$2:$B$2873,MATCH(ROWS($J$2:J1962),$J$2:$J$2873,0)),"")</f>
        <v/>
      </c>
    </row>
    <row r="1963" spans="1:11">
      <c r="A1963" s="60" t="s">
        <v>522</v>
      </c>
      <c r="B1963" s="60" t="s">
        <v>812</v>
      </c>
      <c r="C1963" s="59">
        <v>0.3</v>
      </c>
      <c r="D1963" s="60" t="s">
        <v>39</v>
      </c>
      <c r="E1963" s="60" t="s">
        <v>50</v>
      </c>
      <c r="F1963" s="60" t="s">
        <v>824</v>
      </c>
      <c r="G1963" s="60" t="s">
        <v>824</v>
      </c>
      <c r="H1963" s="60" t="s">
        <v>824</v>
      </c>
      <c r="I1963">
        <f>--ISNUMBER(IFERROR(SEARCH(Anketa!$E$3,'SDF biotopi'!$A1963,1),""))</f>
        <v>0</v>
      </c>
      <c r="J1963" t="str">
        <f>IF(I1963=1,COUNTIF($I$2:I1963,1),"")</f>
        <v/>
      </c>
      <c r="K1963" t="str">
        <f>IFERROR(INDEX($B$2:$B$2873,MATCH(ROWS($J$2:J1963),$J$2:$J$2873,0)),"")</f>
        <v/>
      </c>
    </row>
    <row r="1964" spans="1:11">
      <c r="A1964" s="60" t="s">
        <v>522</v>
      </c>
      <c r="B1964" s="60" t="s">
        <v>823</v>
      </c>
      <c r="C1964" s="59">
        <v>50.99</v>
      </c>
      <c r="D1964" s="60" t="s">
        <v>39</v>
      </c>
      <c r="E1964" s="60" t="s">
        <v>41</v>
      </c>
      <c r="F1964" s="60" t="s">
        <v>40</v>
      </c>
      <c r="G1964" s="60" t="s">
        <v>41</v>
      </c>
      <c r="H1964" s="60" t="s">
        <v>41</v>
      </c>
      <c r="I1964">
        <f>--ISNUMBER(IFERROR(SEARCH(Anketa!$E$3,'SDF biotopi'!$A1964,1),""))</f>
        <v>0</v>
      </c>
      <c r="J1964" t="str">
        <f>IF(I1964=1,COUNTIF($I$2:I1964,1),"")</f>
        <v/>
      </c>
      <c r="K1964" t="str">
        <f>IFERROR(INDEX($B$2:$B$2873,MATCH(ROWS($J$2:J1964),$J$2:$J$2873,0)),"")</f>
        <v/>
      </c>
    </row>
    <row r="1965" spans="1:11">
      <c r="A1965" s="60" t="s">
        <v>522</v>
      </c>
      <c r="B1965" s="60" t="s">
        <v>810</v>
      </c>
      <c r="C1965" s="59">
        <v>56.34</v>
      </c>
      <c r="D1965" s="60" t="s">
        <v>39</v>
      </c>
      <c r="E1965" s="60" t="s">
        <v>41</v>
      </c>
      <c r="F1965" s="60" t="s">
        <v>40</v>
      </c>
      <c r="G1965" s="60" t="s">
        <v>41</v>
      </c>
      <c r="H1965" s="60" t="s">
        <v>41</v>
      </c>
      <c r="I1965">
        <f>--ISNUMBER(IFERROR(SEARCH(Anketa!$E$3,'SDF biotopi'!$A1965,1),""))</f>
        <v>0</v>
      </c>
      <c r="J1965" t="str">
        <f>IF(I1965=1,COUNTIF($I$2:I1965,1),"")</f>
        <v/>
      </c>
      <c r="K1965" t="str">
        <f>IFERROR(INDEX($B$2:$B$2873,MATCH(ROWS($J$2:J1965),$J$2:$J$2873,0)),"")</f>
        <v/>
      </c>
    </row>
    <row r="1966" spans="1:11">
      <c r="A1966" s="60" t="s">
        <v>522</v>
      </c>
      <c r="B1966" s="60" t="s">
        <v>814</v>
      </c>
      <c r="C1966" s="59">
        <v>779.01</v>
      </c>
      <c r="D1966" s="60" t="s">
        <v>39</v>
      </c>
      <c r="E1966" s="60" t="s">
        <v>41</v>
      </c>
      <c r="F1966" s="60" t="s">
        <v>40</v>
      </c>
      <c r="G1966" s="60" t="s">
        <v>41</v>
      </c>
      <c r="H1966" s="60" t="s">
        <v>41</v>
      </c>
      <c r="I1966">
        <f>--ISNUMBER(IFERROR(SEARCH(Anketa!$E$3,'SDF biotopi'!$A1966,1),""))</f>
        <v>0</v>
      </c>
      <c r="J1966" t="str">
        <f>IF(I1966=1,COUNTIF($I$2:I1966,1),"")</f>
        <v/>
      </c>
      <c r="K1966" t="str">
        <f>IFERROR(INDEX($B$2:$B$2873,MATCH(ROWS($J$2:J1966),$J$2:$J$2873,0)),"")</f>
        <v/>
      </c>
    </row>
    <row r="1967" spans="1:11">
      <c r="A1967" s="60" t="s">
        <v>524</v>
      </c>
      <c r="B1967" s="60" t="s">
        <v>802</v>
      </c>
      <c r="C1967" s="59">
        <v>114.92</v>
      </c>
      <c r="D1967" s="60" t="s">
        <v>39</v>
      </c>
      <c r="E1967" s="60" t="s">
        <v>41</v>
      </c>
      <c r="F1967" s="60" t="s">
        <v>40</v>
      </c>
      <c r="G1967" s="60" t="s">
        <v>41</v>
      </c>
      <c r="H1967" s="60" t="s">
        <v>40</v>
      </c>
      <c r="I1967">
        <f>--ISNUMBER(IFERROR(SEARCH(Anketa!$E$3,'SDF biotopi'!$A1967,1),""))</f>
        <v>0</v>
      </c>
      <c r="J1967" t="str">
        <f>IF(I1967=1,COUNTIF($I$2:I1967,1),"")</f>
        <v/>
      </c>
      <c r="K1967" t="str">
        <f>IFERROR(INDEX($B$2:$B$2873,MATCH(ROWS($J$2:J1967),$J$2:$J$2873,0)),"")</f>
        <v/>
      </c>
    </row>
    <row r="1968" spans="1:11">
      <c r="A1968" s="60" t="s">
        <v>524</v>
      </c>
      <c r="B1968" s="60" t="s">
        <v>823</v>
      </c>
      <c r="C1968" s="59">
        <v>467.66</v>
      </c>
      <c r="D1968" s="60" t="s">
        <v>39</v>
      </c>
      <c r="E1968" s="60" t="s">
        <v>210</v>
      </c>
      <c r="F1968" s="60" t="s">
        <v>40</v>
      </c>
      <c r="G1968" s="60" t="s">
        <v>41</v>
      </c>
      <c r="H1968" s="60" t="s">
        <v>210</v>
      </c>
      <c r="I1968">
        <f>--ISNUMBER(IFERROR(SEARCH(Anketa!$E$3,'SDF biotopi'!$A1968,1),""))</f>
        <v>0</v>
      </c>
      <c r="J1968" t="str">
        <f>IF(I1968=1,COUNTIF($I$2:I1968,1),"")</f>
        <v/>
      </c>
      <c r="K1968" t="str">
        <f>IFERROR(INDEX($B$2:$B$2873,MATCH(ROWS($J$2:J1968),$J$2:$J$2873,0)),"")</f>
        <v/>
      </c>
    </row>
    <row r="1969" spans="1:11">
      <c r="A1969" s="60" t="s">
        <v>524</v>
      </c>
      <c r="B1969" s="60" t="s">
        <v>814</v>
      </c>
      <c r="C1969" s="59">
        <v>2.54</v>
      </c>
      <c r="D1969" s="60" t="s">
        <v>39</v>
      </c>
      <c r="E1969" s="60" t="s">
        <v>818</v>
      </c>
      <c r="F1969" s="60" t="s">
        <v>40</v>
      </c>
      <c r="G1969" s="60" t="s">
        <v>818</v>
      </c>
      <c r="H1969" s="60" t="s">
        <v>818</v>
      </c>
      <c r="I1969">
        <f>--ISNUMBER(IFERROR(SEARCH(Anketa!$E$3,'SDF biotopi'!$A1969,1),""))</f>
        <v>0</v>
      </c>
      <c r="J1969" t="str">
        <f>IF(I1969=1,COUNTIF($I$2:I1969,1),"")</f>
        <v/>
      </c>
      <c r="K1969" t="str">
        <f>IFERROR(INDEX($B$2:$B$2873,MATCH(ROWS($J$2:J1969),$J$2:$J$2873,0)),"")</f>
        <v/>
      </c>
    </row>
    <row r="1970" spans="1:11">
      <c r="A1970" s="60" t="s">
        <v>524</v>
      </c>
      <c r="B1970" s="60" t="s">
        <v>812</v>
      </c>
      <c r="C1970" s="59">
        <v>0.95</v>
      </c>
      <c r="D1970" s="60" t="s">
        <v>39</v>
      </c>
      <c r="E1970" s="60" t="s">
        <v>818</v>
      </c>
      <c r="F1970" s="60" t="s">
        <v>40</v>
      </c>
      <c r="G1970" s="60" t="s">
        <v>818</v>
      </c>
      <c r="H1970" s="60" t="s">
        <v>818</v>
      </c>
      <c r="I1970">
        <f>--ISNUMBER(IFERROR(SEARCH(Anketa!$E$3,'SDF biotopi'!$A1970,1),""))</f>
        <v>0</v>
      </c>
      <c r="J1970" t="str">
        <f>IF(I1970=1,COUNTIF($I$2:I1970,1),"")</f>
        <v/>
      </c>
      <c r="K1970" t="str">
        <f>IFERROR(INDEX($B$2:$B$2873,MATCH(ROWS($J$2:J1970),$J$2:$J$2873,0)),"")</f>
        <v/>
      </c>
    </row>
    <row r="1971" spans="1:11">
      <c r="A1971" s="60" t="s">
        <v>524</v>
      </c>
      <c r="B1971" s="60" t="s">
        <v>808</v>
      </c>
      <c r="C1971" s="59">
        <v>36.64</v>
      </c>
      <c r="D1971" s="60" t="s">
        <v>39</v>
      </c>
      <c r="E1971" s="60" t="s">
        <v>210</v>
      </c>
      <c r="F1971" s="60" t="s">
        <v>40</v>
      </c>
      <c r="G1971" s="60" t="s">
        <v>210</v>
      </c>
      <c r="H1971" s="60" t="s">
        <v>41</v>
      </c>
      <c r="I1971">
        <f>--ISNUMBER(IFERROR(SEARCH(Anketa!$E$3,'SDF biotopi'!$A1971,1),""))</f>
        <v>0</v>
      </c>
      <c r="J1971" t="str">
        <f>IF(I1971=1,COUNTIF($I$2:I1971,1),"")</f>
        <v/>
      </c>
      <c r="K1971" t="str">
        <f>IFERROR(INDEX($B$2:$B$2873,MATCH(ROWS($J$2:J1971),$J$2:$J$2873,0)),"")</f>
        <v/>
      </c>
    </row>
    <row r="1972" spans="1:11">
      <c r="A1972" s="60" t="s">
        <v>524</v>
      </c>
      <c r="B1972" s="60" t="s">
        <v>803</v>
      </c>
      <c r="C1972" s="59">
        <v>10.97</v>
      </c>
      <c r="D1972" s="60" t="s">
        <v>39</v>
      </c>
      <c r="E1972" s="60" t="s">
        <v>40</v>
      </c>
      <c r="F1972" s="60" t="s">
        <v>40</v>
      </c>
      <c r="G1972" s="60" t="s">
        <v>210</v>
      </c>
      <c r="H1972" s="60" t="s">
        <v>40</v>
      </c>
      <c r="I1972">
        <f>--ISNUMBER(IFERROR(SEARCH(Anketa!$E$3,'SDF biotopi'!$A1972,1),""))</f>
        <v>0</v>
      </c>
      <c r="J1972" t="str">
        <f>IF(I1972=1,COUNTIF($I$2:I1972,1),"")</f>
        <v/>
      </c>
      <c r="K1972" t="str">
        <f>IFERROR(INDEX($B$2:$B$2873,MATCH(ROWS($J$2:J1972),$J$2:$J$2873,0)),"")</f>
        <v/>
      </c>
    </row>
    <row r="1973" spans="1:11">
      <c r="A1973" s="60" t="s">
        <v>524</v>
      </c>
      <c r="B1973" s="60" t="s">
        <v>830</v>
      </c>
      <c r="C1973" s="59">
        <v>0.71</v>
      </c>
      <c r="D1973" s="60" t="s">
        <v>39</v>
      </c>
      <c r="E1973" s="60" t="s">
        <v>818</v>
      </c>
      <c r="F1973" s="60" t="s">
        <v>40</v>
      </c>
      <c r="G1973" s="60" t="s">
        <v>818</v>
      </c>
      <c r="H1973" s="60" t="s">
        <v>818</v>
      </c>
      <c r="I1973">
        <f>--ISNUMBER(IFERROR(SEARCH(Anketa!$E$3,'SDF biotopi'!$A1973,1),""))</f>
        <v>0</v>
      </c>
      <c r="J1973" t="str">
        <f>IF(I1973=1,COUNTIF($I$2:I1973,1),"")</f>
        <v/>
      </c>
      <c r="K1973" t="str">
        <f>IFERROR(INDEX($B$2:$B$2873,MATCH(ROWS($J$2:J1973),$J$2:$J$2873,0)),"")</f>
        <v/>
      </c>
    </row>
    <row r="1974" spans="1:11">
      <c r="A1974" s="60" t="s">
        <v>524</v>
      </c>
      <c r="B1974" s="60" t="s">
        <v>816</v>
      </c>
      <c r="C1974" s="59">
        <v>15.74</v>
      </c>
      <c r="D1974" s="60" t="s">
        <v>39</v>
      </c>
      <c r="E1974" s="60" t="s">
        <v>818</v>
      </c>
      <c r="F1974" s="60" t="s">
        <v>40</v>
      </c>
      <c r="G1974" s="60" t="s">
        <v>818</v>
      </c>
      <c r="H1974" s="60" t="s">
        <v>818</v>
      </c>
      <c r="I1974">
        <f>--ISNUMBER(IFERROR(SEARCH(Anketa!$E$3,'SDF biotopi'!$A1974,1),""))</f>
        <v>0</v>
      </c>
      <c r="J1974" t="str">
        <f>IF(I1974=1,COUNTIF($I$2:I1974,1),"")</f>
        <v/>
      </c>
      <c r="K1974" t="str">
        <f>IFERROR(INDEX($B$2:$B$2873,MATCH(ROWS($J$2:J1974),$J$2:$J$2873,0)),"")</f>
        <v/>
      </c>
    </row>
    <row r="1975" spans="1:11">
      <c r="A1975" s="60" t="s">
        <v>524</v>
      </c>
      <c r="B1975" s="60" t="s">
        <v>811</v>
      </c>
      <c r="C1975" s="59">
        <v>4</v>
      </c>
      <c r="D1975" s="60" t="s">
        <v>39</v>
      </c>
      <c r="E1975" s="60" t="s">
        <v>818</v>
      </c>
      <c r="F1975" s="60" t="s">
        <v>40</v>
      </c>
      <c r="G1975" s="60" t="s">
        <v>818</v>
      </c>
      <c r="H1975" s="60" t="s">
        <v>818</v>
      </c>
      <c r="I1975">
        <f>--ISNUMBER(IFERROR(SEARCH(Anketa!$E$3,'SDF biotopi'!$A1975,1),""))</f>
        <v>0</v>
      </c>
      <c r="J1975" t="str">
        <f>IF(I1975=1,COUNTIF($I$2:I1975,1),"")</f>
        <v/>
      </c>
      <c r="K1975" t="str">
        <f>IFERROR(INDEX($B$2:$B$2873,MATCH(ROWS($J$2:J1975),$J$2:$J$2873,0)),"")</f>
        <v/>
      </c>
    </row>
    <row r="1976" spans="1:11">
      <c r="A1976" s="60" t="s">
        <v>524</v>
      </c>
      <c r="B1976" s="60" t="s">
        <v>807</v>
      </c>
      <c r="C1976" s="59">
        <v>8.83</v>
      </c>
      <c r="D1976" s="60" t="s">
        <v>39</v>
      </c>
      <c r="E1976" s="60" t="s">
        <v>818</v>
      </c>
      <c r="F1976" s="60" t="s">
        <v>40</v>
      </c>
      <c r="G1976" s="60" t="s">
        <v>818</v>
      </c>
      <c r="H1976" s="60" t="s">
        <v>818</v>
      </c>
      <c r="I1976">
        <f>--ISNUMBER(IFERROR(SEARCH(Anketa!$E$3,'SDF biotopi'!$A1976,1),""))</f>
        <v>0</v>
      </c>
      <c r="J1976" t="str">
        <f>IF(I1976=1,COUNTIF($I$2:I1976,1),"")</f>
        <v/>
      </c>
      <c r="K1976" t="str">
        <f>IFERROR(INDEX($B$2:$B$2873,MATCH(ROWS($J$2:J1976),$J$2:$J$2873,0)),"")</f>
        <v/>
      </c>
    </row>
    <row r="1977" spans="1:11">
      <c r="A1977" s="60" t="s">
        <v>524</v>
      </c>
      <c r="B1977" s="60" t="s">
        <v>813</v>
      </c>
      <c r="C1977" s="59">
        <v>0</v>
      </c>
      <c r="D1977" s="60" t="s">
        <v>67</v>
      </c>
      <c r="E1977" s="60" t="s">
        <v>50</v>
      </c>
      <c r="F1977" s="60" t="s">
        <v>824</v>
      </c>
      <c r="G1977" s="60" t="s">
        <v>824</v>
      </c>
      <c r="H1977" s="60" t="s">
        <v>824</v>
      </c>
      <c r="I1977">
        <f>--ISNUMBER(IFERROR(SEARCH(Anketa!$E$3,'SDF biotopi'!$A1977,1),""))</f>
        <v>0</v>
      </c>
      <c r="J1977" t="str">
        <f>IF(I1977=1,COUNTIF($I$2:I1977,1),"")</f>
        <v/>
      </c>
      <c r="K1977" t="str">
        <f>IFERROR(INDEX($B$2:$B$2873,MATCH(ROWS($J$2:J1977),$J$2:$J$2873,0)),"")</f>
        <v/>
      </c>
    </row>
    <row r="1978" spans="1:11">
      <c r="A1978" s="60" t="s">
        <v>524</v>
      </c>
      <c r="B1978" s="60" t="s">
        <v>810</v>
      </c>
      <c r="C1978" s="59">
        <v>11.9</v>
      </c>
      <c r="D1978" s="60" t="s">
        <v>39</v>
      </c>
      <c r="E1978" s="60" t="s">
        <v>40</v>
      </c>
      <c r="F1978" s="60" t="s">
        <v>40</v>
      </c>
      <c r="G1978" s="60" t="s">
        <v>41</v>
      </c>
      <c r="H1978" s="60" t="s">
        <v>40</v>
      </c>
      <c r="I1978">
        <f>--ISNUMBER(IFERROR(SEARCH(Anketa!$E$3,'SDF biotopi'!$A1978,1),""))</f>
        <v>0</v>
      </c>
      <c r="J1978" t="str">
        <f>IF(I1978=1,COUNTIF($I$2:I1978,1),"")</f>
        <v/>
      </c>
      <c r="K1978" t="str">
        <f>IFERROR(INDEX($B$2:$B$2873,MATCH(ROWS($J$2:J1978),$J$2:$J$2873,0)),"")</f>
        <v/>
      </c>
    </row>
    <row r="1979" spans="1:11">
      <c r="A1979" s="60" t="s">
        <v>526</v>
      </c>
      <c r="B1979" s="60" t="s">
        <v>808</v>
      </c>
      <c r="C1979" s="59">
        <v>196.9</v>
      </c>
      <c r="D1979" s="60" t="s">
        <v>39</v>
      </c>
      <c r="E1979" s="60" t="s">
        <v>41</v>
      </c>
      <c r="F1979" s="60" t="s">
        <v>40</v>
      </c>
      <c r="G1979" s="60" t="s">
        <v>41</v>
      </c>
      <c r="H1979" s="60" t="s">
        <v>41</v>
      </c>
      <c r="I1979">
        <f>--ISNUMBER(IFERROR(SEARCH(Anketa!$E$3,'SDF biotopi'!$A1979,1),""))</f>
        <v>0</v>
      </c>
      <c r="J1979" t="str">
        <f>IF(I1979=1,COUNTIF($I$2:I1979,1),"")</f>
        <v/>
      </c>
      <c r="K1979" t="str">
        <f>IFERROR(INDEX($B$2:$B$2873,MATCH(ROWS($J$2:J1979),$J$2:$J$2873,0)),"")</f>
        <v/>
      </c>
    </row>
    <row r="1980" spans="1:11">
      <c r="A1980" s="60" t="s">
        <v>526</v>
      </c>
      <c r="B1980" s="60" t="s">
        <v>815</v>
      </c>
      <c r="C1980" s="59">
        <v>3.7</v>
      </c>
      <c r="D1980" s="60" t="s">
        <v>39</v>
      </c>
      <c r="E1980" s="60" t="s">
        <v>40</v>
      </c>
      <c r="F1980" s="60" t="s">
        <v>40</v>
      </c>
      <c r="G1980" s="60" t="s">
        <v>41</v>
      </c>
      <c r="H1980" s="60" t="s">
        <v>40</v>
      </c>
      <c r="I1980">
        <f>--ISNUMBER(IFERROR(SEARCH(Anketa!$E$3,'SDF biotopi'!$A1980,1),""))</f>
        <v>0</v>
      </c>
      <c r="J1980" t="str">
        <f>IF(I1980=1,COUNTIF($I$2:I1980,1),"")</f>
        <v/>
      </c>
      <c r="K1980" t="str">
        <f>IFERROR(INDEX($B$2:$B$2873,MATCH(ROWS($J$2:J1980),$J$2:$J$2873,0)),"")</f>
        <v/>
      </c>
    </row>
    <row r="1981" spans="1:11">
      <c r="A1981" s="60" t="s">
        <v>526</v>
      </c>
      <c r="B1981" s="60" t="s">
        <v>803</v>
      </c>
      <c r="C1981" s="59">
        <v>5.6</v>
      </c>
      <c r="D1981" s="60" t="s">
        <v>39</v>
      </c>
      <c r="E1981" s="60" t="s">
        <v>40</v>
      </c>
      <c r="F1981" s="60" t="s">
        <v>40</v>
      </c>
      <c r="G1981" s="60" t="s">
        <v>41</v>
      </c>
      <c r="H1981" s="60" t="s">
        <v>210</v>
      </c>
      <c r="I1981">
        <f>--ISNUMBER(IFERROR(SEARCH(Anketa!$E$3,'SDF biotopi'!$A1981,1),""))</f>
        <v>0</v>
      </c>
      <c r="J1981" t="str">
        <f>IF(I1981=1,COUNTIF($I$2:I1981,1),"")</f>
        <v/>
      </c>
      <c r="K1981" t="str">
        <f>IFERROR(INDEX($B$2:$B$2873,MATCH(ROWS($J$2:J1981),$J$2:$J$2873,0)),"")</f>
        <v/>
      </c>
    </row>
    <row r="1982" spans="1:11">
      <c r="A1982" s="60" t="s">
        <v>526</v>
      </c>
      <c r="B1982" s="60" t="s">
        <v>813</v>
      </c>
      <c r="C1982" s="59">
        <v>0.8</v>
      </c>
      <c r="D1982" s="60" t="s">
        <v>39</v>
      </c>
      <c r="E1982" s="60" t="s">
        <v>40</v>
      </c>
      <c r="F1982" s="60" t="s">
        <v>40</v>
      </c>
      <c r="G1982" s="60" t="s">
        <v>41</v>
      </c>
      <c r="H1982" s="60" t="s">
        <v>41</v>
      </c>
      <c r="I1982">
        <f>--ISNUMBER(IFERROR(SEARCH(Anketa!$E$3,'SDF biotopi'!$A1982,1),""))</f>
        <v>0</v>
      </c>
      <c r="J1982" t="str">
        <f>IF(I1982=1,COUNTIF($I$2:I1982,1),"")</f>
        <v/>
      </c>
      <c r="K1982" t="str">
        <f>IFERROR(INDEX($B$2:$B$2873,MATCH(ROWS($J$2:J1982),$J$2:$J$2873,0)),"")</f>
        <v/>
      </c>
    </row>
    <row r="1983" spans="1:11">
      <c r="A1983" s="60" t="s">
        <v>526</v>
      </c>
      <c r="B1983" s="60" t="s">
        <v>837</v>
      </c>
      <c r="C1983" s="59">
        <v>5.6</v>
      </c>
      <c r="D1983" s="60" t="s">
        <v>39</v>
      </c>
      <c r="E1983" s="60" t="s">
        <v>40</v>
      </c>
      <c r="F1983" s="60" t="s">
        <v>40</v>
      </c>
      <c r="G1983" s="60" t="s">
        <v>41</v>
      </c>
      <c r="H1983" s="60" t="s">
        <v>210</v>
      </c>
      <c r="I1983">
        <f>--ISNUMBER(IFERROR(SEARCH(Anketa!$E$3,'SDF biotopi'!$A1983,1),""))</f>
        <v>0</v>
      </c>
      <c r="J1983" t="str">
        <f>IF(I1983=1,COUNTIF($I$2:I1983,1),"")</f>
        <v/>
      </c>
      <c r="K1983" t="str">
        <f>IFERROR(INDEX($B$2:$B$2873,MATCH(ROWS($J$2:J1983),$J$2:$J$2873,0)),"")</f>
        <v/>
      </c>
    </row>
    <row r="1984" spans="1:11">
      <c r="A1984" s="60" t="s">
        <v>526</v>
      </c>
      <c r="B1984" s="60" t="s">
        <v>820</v>
      </c>
      <c r="C1984" s="59">
        <v>16.010000000000002</v>
      </c>
      <c r="D1984" s="60" t="s">
        <v>39</v>
      </c>
      <c r="E1984" s="60" t="s">
        <v>41</v>
      </c>
      <c r="F1984" s="60" t="s">
        <v>40</v>
      </c>
      <c r="G1984" s="60" t="s">
        <v>41</v>
      </c>
      <c r="H1984" s="60" t="s">
        <v>40</v>
      </c>
      <c r="I1984">
        <f>--ISNUMBER(IFERROR(SEARCH(Anketa!$E$3,'SDF biotopi'!$A1984,1),""))</f>
        <v>0</v>
      </c>
      <c r="J1984" t="str">
        <f>IF(I1984=1,COUNTIF($I$2:I1984,1),"")</f>
        <v/>
      </c>
      <c r="K1984" t="str">
        <f>IFERROR(INDEX($B$2:$B$2873,MATCH(ROWS($J$2:J1984),$J$2:$J$2873,0)),"")</f>
        <v/>
      </c>
    </row>
    <row r="1985" spans="1:11">
      <c r="A1985" s="60" t="s">
        <v>526</v>
      </c>
      <c r="B1985" s="60" t="s">
        <v>814</v>
      </c>
      <c r="C1985" s="59">
        <v>0</v>
      </c>
      <c r="D1985" s="60" t="s">
        <v>67</v>
      </c>
      <c r="E1985" s="60" t="s">
        <v>50</v>
      </c>
      <c r="F1985" s="60" t="s">
        <v>824</v>
      </c>
      <c r="G1985" s="60" t="s">
        <v>824</v>
      </c>
      <c r="H1985" s="60" t="s">
        <v>824</v>
      </c>
      <c r="I1985">
        <f>--ISNUMBER(IFERROR(SEARCH(Anketa!$E$3,'SDF biotopi'!$A1985,1),""))</f>
        <v>0</v>
      </c>
      <c r="J1985" t="str">
        <f>IF(I1985=1,COUNTIF($I$2:I1985,1),"")</f>
        <v/>
      </c>
      <c r="K1985" t="str">
        <f>IFERROR(INDEX($B$2:$B$2873,MATCH(ROWS($J$2:J1985),$J$2:$J$2873,0)),"")</f>
        <v/>
      </c>
    </row>
    <row r="1986" spans="1:11">
      <c r="A1986" s="60" t="s">
        <v>526</v>
      </c>
      <c r="B1986" s="60" t="s">
        <v>802</v>
      </c>
      <c r="C1986" s="59">
        <v>299.33</v>
      </c>
      <c r="D1986" s="60" t="s">
        <v>39</v>
      </c>
      <c r="E1986" s="60" t="s">
        <v>41</v>
      </c>
      <c r="F1986" s="60" t="s">
        <v>40</v>
      </c>
      <c r="G1986" s="60" t="s">
        <v>210</v>
      </c>
      <c r="H1986" s="60" t="s">
        <v>41</v>
      </c>
      <c r="I1986">
        <f>--ISNUMBER(IFERROR(SEARCH(Anketa!$E$3,'SDF biotopi'!$A1986,1),""))</f>
        <v>0</v>
      </c>
      <c r="J1986" t="str">
        <f>IF(I1986=1,COUNTIF($I$2:I1986,1),"")</f>
        <v/>
      </c>
      <c r="K1986" t="str">
        <f>IFERROR(INDEX($B$2:$B$2873,MATCH(ROWS($J$2:J1986),$J$2:$J$2873,0)),"")</f>
        <v/>
      </c>
    </row>
    <row r="1987" spans="1:11">
      <c r="A1987" s="60" t="s">
        <v>526</v>
      </c>
      <c r="B1987" s="60" t="s">
        <v>811</v>
      </c>
      <c r="C1987" s="59">
        <v>0.6</v>
      </c>
      <c r="D1987" s="60" t="s">
        <v>39</v>
      </c>
      <c r="E1987" s="60" t="s">
        <v>40</v>
      </c>
      <c r="F1987" s="60" t="s">
        <v>40</v>
      </c>
      <c r="G1987" s="60" t="s">
        <v>41</v>
      </c>
      <c r="H1987" s="60" t="s">
        <v>41</v>
      </c>
      <c r="I1987">
        <f>--ISNUMBER(IFERROR(SEARCH(Anketa!$E$3,'SDF biotopi'!$A1987,1),""))</f>
        <v>0</v>
      </c>
      <c r="J1987" t="str">
        <f>IF(I1987=1,COUNTIF($I$2:I1987,1),"")</f>
        <v/>
      </c>
      <c r="K1987" t="str">
        <f>IFERROR(INDEX($B$2:$B$2873,MATCH(ROWS($J$2:J1987),$J$2:$J$2873,0)),"")</f>
        <v/>
      </c>
    </row>
    <row r="1988" spans="1:11">
      <c r="A1988" s="60" t="s">
        <v>526</v>
      </c>
      <c r="B1988" s="60" t="s">
        <v>807</v>
      </c>
      <c r="C1988" s="59">
        <v>21.3</v>
      </c>
      <c r="D1988" s="60" t="s">
        <v>39</v>
      </c>
      <c r="E1988" s="60" t="s">
        <v>40</v>
      </c>
      <c r="F1988" s="60" t="s">
        <v>40</v>
      </c>
      <c r="G1988" s="60" t="s">
        <v>41</v>
      </c>
      <c r="H1988" s="60" t="s">
        <v>41</v>
      </c>
      <c r="I1988">
        <f>--ISNUMBER(IFERROR(SEARCH(Anketa!$E$3,'SDF biotopi'!$A1988,1),""))</f>
        <v>0</v>
      </c>
      <c r="J1988" t="str">
        <f>IF(I1988=1,COUNTIF($I$2:I1988,1),"")</f>
        <v/>
      </c>
      <c r="K1988" t="str">
        <f>IFERROR(INDEX($B$2:$B$2873,MATCH(ROWS($J$2:J1988),$J$2:$J$2873,0)),"")</f>
        <v/>
      </c>
    </row>
    <row r="1989" spans="1:11">
      <c r="A1989" s="60" t="s">
        <v>526</v>
      </c>
      <c r="B1989" s="60" t="s">
        <v>816</v>
      </c>
      <c r="C1989" s="59">
        <v>45.4</v>
      </c>
      <c r="D1989" s="60" t="s">
        <v>39</v>
      </c>
      <c r="E1989" s="60" t="s">
        <v>40</v>
      </c>
      <c r="F1989" s="60" t="s">
        <v>40</v>
      </c>
      <c r="G1989" s="60" t="s">
        <v>41</v>
      </c>
      <c r="H1989" s="60" t="s">
        <v>41</v>
      </c>
      <c r="I1989">
        <f>--ISNUMBER(IFERROR(SEARCH(Anketa!$E$3,'SDF biotopi'!$A1989,1),""))</f>
        <v>0</v>
      </c>
      <c r="J1989" t="str">
        <f>IF(I1989=1,COUNTIF($I$2:I1989,1),"")</f>
        <v/>
      </c>
      <c r="K1989" t="str">
        <f>IFERROR(INDEX($B$2:$B$2873,MATCH(ROWS($J$2:J1989),$J$2:$J$2873,0)),"")</f>
        <v/>
      </c>
    </row>
    <row r="1990" spans="1:11">
      <c r="A1990" s="60" t="s">
        <v>526</v>
      </c>
      <c r="B1990" s="60" t="s">
        <v>805</v>
      </c>
      <c r="C1990" s="59">
        <v>70</v>
      </c>
      <c r="D1990" s="60" t="s">
        <v>39</v>
      </c>
      <c r="E1990" s="60" t="s">
        <v>41</v>
      </c>
      <c r="F1990" s="60" t="s">
        <v>40</v>
      </c>
      <c r="G1990" s="60" t="s">
        <v>41</v>
      </c>
      <c r="H1990" s="60" t="s">
        <v>41</v>
      </c>
      <c r="I1990">
        <f>--ISNUMBER(IFERROR(SEARCH(Anketa!$E$3,'SDF biotopi'!$A1990,1),""))</f>
        <v>0</v>
      </c>
      <c r="J1990" t="str">
        <f>IF(I1990=1,COUNTIF($I$2:I1990,1),"")</f>
        <v/>
      </c>
      <c r="K1990" t="str">
        <f>IFERROR(INDEX($B$2:$B$2873,MATCH(ROWS($J$2:J1990),$J$2:$J$2873,0)),"")</f>
        <v/>
      </c>
    </row>
    <row r="1991" spans="1:11">
      <c r="A1991" s="60" t="s">
        <v>526</v>
      </c>
      <c r="B1991" s="60" t="s">
        <v>823</v>
      </c>
      <c r="C1991" s="59">
        <v>0.8</v>
      </c>
      <c r="D1991" s="60" t="s">
        <v>39</v>
      </c>
      <c r="E1991" s="60" t="s">
        <v>40</v>
      </c>
      <c r="F1991" s="60" t="s">
        <v>40</v>
      </c>
      <c r="G1991" s="60" t="s">
        <v>41</v>
      </c>
      <c r="H1991" s="60" t="s">
        <v>40</v>
      </c>
      <c r="I1991">
        <f>--ISNUMBER(IFERROR(SEARCH(Anketa!$E$3,'SDF biotopi'!$A1991,1),""))</f>
        <v>0</v>
      </c>
      <c r="J1991" t="str">
        <f>IF(I1991=1,COUNTIF($I$2:I1991,1),"")</f>
        <v/>
      </c>
      <c r="K1991" t="str">
        <f>IFERROR(INDEX($B$2:$B$2873,MATCH(ROWS($J$2:J1991),$J$2:$J$2873,0)),"")</f>
        <v/>
      </c>
    </row>
    <row r="1992" spans="1:11">
      <c r="A1992" s="60" t="s">
        <v>526</v>
      </c>
      <c r="B1992" s="60" t="s">
        <v>817</v>
      </c>
      <c r="C1992" s="59">
        <v>2.2999999999999998</v>
      </c>
      <c r="D1992" s="60" t="s">
        <v>39</v>
      </c>
      <c r="E1992" s="60" t="s">
        <v>40</v>
      </c>
      <c r="F1992" s="60" t="s">
        <v>40</v>
      </c>
      <c r="G1992" s="60" t="s">
        <v>41</v>
      </c>
      <c r="H1992" s="60" t="s">
        <v>40</v>
      </c>
      <c r="I1992">
        <f>--ISNUMBER(IFERROR(SEARCH(Anketa!$E$3,'SDF biotopi'!$A1992,1),""))</f>
        <v>0</v>
      </c>
      <c r="J1992" t="str">
        <f>IF(I1992=1,COUNTIF($I$2:I1992,1),"")</f>
        <v/>
      </c>
      <c r="K1992" t="str">
        <f>IFERROR(INDEX($B$2:$B$2873,MATCH(ROWS($J$2:J1992),$J$2:$J$2873,0)),"")</f>
        <v/>
      </c>
    </row>
    <row r="1993" spans="1:11">
      <c r="A1993" s="60" t="s">
        <v>526</v>
      </c>
      <c r="B1993" s="60" t="s">
        <v>828</v>
      </c>
      <c r="C1993" s="59">
        <v>0</v>
      </c>
      <c r="D1993" s="60" t="s">
        <v>67</v>
      </c>
      <c r="E1993" s="60" t="s">
        <v>50</v>
      </c>
      <c r="F1993" s="60" t="s">
        <v>824</v>
      </c>
      <c r="G1993" s="60" t="s">
        <v>824</v>
      </c>
      <c r="H1993" s="60" t="s">
        <v>824</v>
      </c>
      <c r="I1993">
        <f>--ISNUMBER(IFERROR(SEARCH(Anketa!$E$3,'SDF biotopi'!$A1993,1),""))</f>
        <v>0</v>
      </c>
      <c r="J1993" t="str">
        <f>IF(I1993=1,COUNTIF($I$2:I1993,1),"")</f>
        <v/>
      </c>
      <c r="K1993" t="str">
        <f>IFERROR(INDEX($B$2:$B$2873,MATCH(ROWS($J$2:J1993),$J$2:$J$2873,0)),"")</f>
        <v/>
      </c>
    </row>
    <row r="1994" spans="1:11">
      <c r="A1994" s="60" t="s">
        <v>528</v>
      </c>
      <c r="B1994" s="60" t="s">
        <v>816</v>
      </c>
      <c r="C1994" s="59">
        <v>12.8</v>
      </c>
      <c r="D1994" s="60" t="s">
        <v>39</v>
      </c>
      <c r="E1994" s="60" t="s">
        <v>818</v>
      </c>
      <c r="F1994" s="60" t="s">
        <v>40</v>
      </c>
      <c r="G1994" s="60" t="s">
        <v>818</v>
      </c>
      <c r="H1994" s="60" t="s">
        <v>818</v>
      </c>
      <c r="I1994">
        <f>--ISNUMBER(IFERROR(SEARCH(Anketa!$E$3,'SDF biotopi'!$A1994,1),""))</f>
        <v>0</v>
      </c>
      <c r="J1994" t="str">
        <f>IF(I1994=1,COUNTIF($I$2:I1994,1),"")</f>
        <v/>
      </c>
      <c r="K1994" t="str">
        <f>IFERROR(INDEX($B$2:$B$2873,MATCH(ROWS($J$2:J1994),$J$2:$J$2873,0)),"")</f>
        <v/>
      </c>
    </row>
    <row r="1995" spans="1:11">
      <c r="A1995" s="60" t="s">
        <v>528</v>
      </c>
      <c r="B1995" s="60" t="s">
        <v>811</v>
      </c>
      <c r="C1995" s="59">
        <v>7.99</v>
      </c>
      <c r="D1995" s="60" t="s">
        <v>39</v>
      </c>
      <c r="E1995" s="60" t="s">
        <v>818</v>
      </c>
      <c r="F1995" s="60" t="s">
        <v>40</v>
      </c>
      <c r="G1995" s="60" t="s">
        <v>818</v>
      </c>
      <c r="H1995" s="60" t="s">
        <v>818</v>
      </c>
      <c r="I1995">
        <f>--ISNUMBER(IFERROR(SEARCH(Anketa!$E$3,'SDF biotopi'!$A1995,1),""))</f>
        <v>0</v>
      </c>
      <c r="J1995" t="str">
        <f>IF(I1995=1,COUNTIF($I$2:I1995,1),"")</f>
        <v/>
      </c>
      <c r="K1995" t="str">
        <f>IFERROR(INDEX($B$2:$B$2873,MATCH(ROWS($J$2:J1995),$J$2:$J$2873,0)),"")</f>
        <v/>
      </c>
    </row>
    <row r="1996" spans="1:11">
      <c r="A1996" s="60" t="s">
        <v>528</v>
      </c>
      <c r="B1996" s="60" t="s">
        <v>808</v>
      </c>
      <c r="C1996" s="59">
        <v>279.02</v>
      </c>
      <c r="D1996" s="60" t="s">
        <v>39</v>
      </c>
      <c r="E1996" s="60" t="s">
        <v>210</v>
      </c>
      <c r="F1996" s="60" t="s">
        <v>40</v>
      </c>
      <c r="G1996" s="60" t="s">
        <v>40</v>
      </c>
      <c r="H1996" s="60" t="s">
        <v>210</v>
      </c>
      <c r="I1996">
        <f>--ISNUMBER(IFERROR(SEARCH(Anketa!$E$3,'SDF biotopi'!$A1996,1),""))</f>
        <v>0</v>
      </c>
      <c r="J1996" t="str">
        <f>IF(I1996=1,COUNTIF($I$2:I1996,1),"")</f>
        <v/>
      </c>
      <c r="K1996" t="str">
        <f>IFERROR(INDEX($B$2:$B$2873,MATCH(ROWS($J$2:J1996),$J$2:$J$2873,0)),"")</f>
        <v/>
      </c>
    </row>
    <row r="1997" spans="1:11">
      <c r="A1997" s="60" t="s">
        <v>528</v>
      </c>
      <c r="B1997" s="60" t="s">
        <v>802</v>
      </c>
      <c r="C1997" s="59">
        <v>105.89</v>
      </c>
      <c r="D1997" s="60" t="s">
        <v>39</v>
      </c>
      <c r="E1997" s="60" t="s">
        <v>210</v>
      </c>
      <c r="F1997" s="60" t="s">
        <v>40</v>
      </c>
      <c r="G1997" s="60" t="s">
        <v>210</v>
      </c>
      <c r="H1997" s="60" t="s">
        <v>210</v>
      </c>
      <c r="I1997">
        <f>--ISNUMBER(IFERROR(SEARCH(Anketa!$E$3,'SDF biotopi'!$A1997,1),""))</f>
        <v>0</v>
      </c>
      <c r="J1997" t="str">
        <f>IF(I1997=1,COUNTIF($I$2:I1997,1),"")</f>
        <v/>
      </c>
      <c r="K1997" t="str">
        <f>IFERROR(INDEX($B$2:$B$2873,MATCH(ROWS($J$2:J1997),$J$2:$J$2873,0)),"")</f>
        <v/>
      </c>
    </row>
    <row r="1998" spans="1:11">
      <c r="A1998" s="60" t="s">
        <v>528</v>
      </c>
      <c r="B1998" s="60" t="s">
        <v>807</v>
      </c>
      <c r="C1998" s="59">
        <v>36.270000000000003</v>
      </c>
      <c r="D1998" s="60" t="s">
        <v>39</v>
      </c>
      <c r="E1998" s="60" t="s">
        <v>210</v>
      </c>
      <c r="F1998" s="60" t="s">
        <v>40</v>
      </c>
      <c r="G1998" s="60" t="s">
        <v>210</v>
      </c>
      <c r="H1998" s="60" t="s">
        <v>210</v>
      </c>
      <c r="I1998">
        <f>--ISNUMBER(IFERROR(SEARCH(Anketa!$E$3,'SDF biotopi'!$A1998,1),""))</f>
        <v>0</v>
      </c>
      <c r="J1998" t="str">
        <f>IF(I1998=1,COUNTIF($I$2:I1998,1),"")</f>
        <v/>
      </c>
      <c r="K1998" t="str">
        <f>IFERROR(INDEX($B$2:$B$2873,MATCH(ROWS($J$2:J1998),$J$2:$J$2873,0)),"")</f>
        <v/>
      </c>
    </row>
    <row r="1999" spans="1:11">
      <c r="A1999" s="60" t="s">
        <v>530</v>
      </c>
      <c r="B1999" s="60" t="s">
        <v>814</v>
      </c>
      <c r="C1999" s="59">
        <v>551.6</v>
      </c>
      <c r="D1999" s="60" t="s">
        <v>39</v>
      </c>
      <c r="E1999" s="60" t="s">
        <v>210</v>
      </c>
      <c r="F1999" s="60" t="s">
        <v>40</v>
      </c>
      <c r="G1999" s="60" t="s">
        <v>41</v>
      </c>
      <c r="H1999" s="60" t="s">
        <v>210</v>
      </c>
      <c r="I1999">
        <f>--ISNUMBER(IFERROR(SEARCH(Anketa!$E$3,'SDF biotopi'!$A1999,1),""))</f>
        <v>0</v>
      </c>
      <c r="J1999" t="str">
        <f>IF(I1999=1,COUNTIF($I$2:I1999,1),"")</f>
        <v/>
      </c>
      <c r="K1999" t="str">
        <f>IFERROR(INDEX($B$2:$B$2873,MATCH(ROWS($J$2:J1999),$J$2:$J$2873,0)),"")</f>
        <v/>
      </c>
    </row>
    <row r="2000" spans="1:11">
      <c r="A2000" s="60" t="s">
        <v>530</v>
      </c>
      <c r="B2000" s="60" t="s">
        <v>808</v>
      </c>
      <c r="C2000" s="59">
        <v>38.78</v>
      </c>
      <c r="D2000" s="60" t="s">
        <v>39</v>
      </c>
      <c r="E2000" s="60" t="s">
        <v>41</v>
      </c>
      <c r="F2000" s="60" t="s">
        <v>40</v>
      </c>
      <c r="G2000" s="60" t="s">
        <v>41</v>
      </c>
      <c r="H2000" s="60" t="s">
        <v>210</v>
      </c>
      <c r="I2000">
        <f>--ISNUMBER(IFERROR(SEARCH(Anketa!$E$3,'SDF biotopi'!$A2000,1),""))</f>
        <v>0</v>
      </c>
      <c r="J2000" t="str">
        <f>IF(I2000=1,COUNTIF($I$2:I2000,1),"")</f>
        <v/>
      </c>
      <c r="K2000" t="str">
        <f>IFERROR(INDEX($B$2:$B$2873,MATCH(ROWS($J$2:J2000),$J$2:$J$2873,0)),"")</f>
        <v/>
      </c>
    </row>
    <row r="2001" spans="1:11">
      <c r="A2001" s="60" t="s">
        <v>530</v>
      </c>
      <c r="B2001" s="60" t="s">
        <v>828</v>
      </c>
      <c r="C2001" s="59">
        <v>0</v>
      </c>
      <c r="D2001" s="60" t="s">
        <v>67</v>
      </c>
      <c r="E2001" s="60" t="s">
        <v>50</v>
      </c>
      <c r="F2001" s="60" t="s">
        <v>824</v>
      </c>
      <c r="G2001" s="60" t="s">
        <v>824</v>
      </c>
      <c r="H2001" s="60" t="s">
        <v>824</v>
      </c>
      <c r="I2001">
        <f>--ISNUMBER(IFERROR(SEARCH(Anketa!$E$3,'SDF biotopi'!$A2001,1),""))</f>
        <v>0</v>
      </c>
      <c r="J2001" t="str">
        <f>IF(I2001=1,COUNTIF($I$2:I2001,1),"")</f>
        <v/>
      </c>
      <c r="K2001" t="str">
        <f>IFERROR(INDEX($B$2:$B$2873,MATCH(ROWS($J$2:J2001),$J$2:$J$2873,0)),"")</f>
        <v/>
      </c>
    </row>
    <row r="2002" spans="1:11">
      <c r="A2002" s="60" t="s">
        <v>530</v>
      </c>
      <c r="B2002" s="60" t="s">
        <v>804</v>
      </c>
      <c r="C2002" s="59">
        <v>5</v>
      </c>
      <c r="D2002" s="60" t="s">
        <v>39</v>
      </c>
      <c r="E2002" s="60" t="s">
        <v>210</v>
      </c>
      <c r="F2002" s="60" t="s">
        <v>40</v>
      </c>
      <c r="G2002" s="60" t="s">
        <v>210</v>
      </c>
      <c r="H2002" s="60" t="s">
        <v>210</v>
      </c>
      <c r="I2002">
        <f>--ISNUMBER(IFERROR(SEARCH(Anketa!$E$3,'SDF biotopi'!$A2002,1),""))</f>
        <v>0</v>
      </c>
      <c r="J2002" t="str">
        <f>IF(I2002=1,COUNTIF($I$2:I2002,1),"")</f>
        <v/>
      </c>
      <c r="K2002" t="str">
        <f>IFERROR(INDEX($B$2:$B$2873,MATCH(ROWS($J$2:J2002),$J$2:$J$2873,0)),"")</f>
        <v/>
      </c>
    </row>
    <row r="2003" spans="1:11">
      <c r="A2003" s="60" t="s">
        <v>530</v>
      </c>
      <c r="B2003" s="60" t="s">
        <v>805</v>
      </c>
      <c r="C2003" s="59">
        <v>0</v>
      </c>
      <c r="D2003" s="60" t="s">
        <v>39</v>
      </c>
      <c r="E2003" s="60" t="s">
        <v>210</v>
      </c>
      <c r="F2003" s="60" t="s">
        <v>40</v>
      </c>
      <c r="G2003" s="60" t="s">
        <v>41</v>
      </c>
      <c r="H2003" s="60" t="s">
        <v>210</v>
      </c>
      <c r="I2003">
        <f>--ISNUMBER(IFERROR(SEARCH(Anketa!$E$3,'SDF biotopi'!$A2003,1),""))</f>
        <v>0</v>
      </c>
      <c r="J2003" t="str">
        <f>IF(I2003=1,COUNTIF($I$2:I2003,1),"")</f>
        <v/>
      </c>
      <c r="K2003" t="str">
        <f>IFERROR(INDEX($B$2:$B$2873,MATCH(ROWS($J$2:J2003),$J$2:$J$2873,0)),"")</f>
        <v/>
      </c>
    </row>
    <row r="2004" spans="1:11">
      <c r="A2004" s="60" t="s">
        <v>530</v>
      </c>
      <c r="B2004" s="60" t="s">
        <v>802</v>
      </c>
      <c r="C2004" s="59">
        <v>16.13</v>
      </c>
      <c r="D2004" s="60" t="s">
        <v>39</v>
      </c>
      <c r="E2004" s="60" t="s">
        <v>210</v>
      </c>
      <c r="F2004" s="60" t="s">
        <v>40</v>
      </c>
      <c r="G2004" s="60" t="s">
        <v>210</v>
      </c>
      <c r="H2004" s="60" t="s">
        <v>210</v>
      </c>
      <c r="I2004">
        <f>--ISNUMBER(IFERROR(SEARCH(Anketa!$E$3,'SDF biotopi'!$A2004,1),""))</f>
        <v>0</v>
      </c>
      <c r="J2004" t="str">
        <f>IF(I2004=1,COUNTIF($I$2:I2004,1),"")</f>
        <v/>
      </c>
      <c r="K2004" t="str">
        <f>IFERROR(INDEX($B$2:$B$2873,MATCH(ROWS($J$2:J2004),$J$2:$J$2873,0)),"")</f>
        <v/>
      </c>
    </row>
    <row r="2005" spans="1:11">
      <c r="A2005" s="60" t="s">
        <v>532</v>
      </c>
      <c r="B2005" s="60" t="s">
        <v>808</v>
      </c>
      <c r="C2005" s="59">
        <v>1.56</v>
      </c>
      <c r="D2005" s="60" t="s">
        <v>39</v>
      </c>
      <c r="E2005" s="60" t="s">
        <v>40</v>
      </c>
      <c r="F2005" s="60" t="s">
        <v>40</v>
      </c>
      <c r="G2005" s="60" t="s">
        <v>41</v>
      </c>
      <c r="H2005" s="60" t="s">
        <v>41</v>
      </c>
      <c r="I2005">
        <f>--ISNUMBER(IFERROR(SEARCH(Anketa!$E$3,'SDF biotopi'!$A2005,1),""))</f>
        <v>0</v>
      </c>
      <c r="J2005" t="str">
        <f>IF(I2005=1,COUNTIF($I$2:I2005,1),"")</f>
        <v/>
      </c>
      <c r="K2005" t="str">
        <f>IFERROR(INDEX($B$2:$B$2873,MATCH(ROWS($J$2:J2005),$J$2:$J$2873,0)),"")</f>
        <v/>
      </c>
    </row>
    <row r="2006" spans="1:11">
      <c r="A2006" s="60" t="s">
        <v>532</v>
      </c>
      <c r="B2006" s="60" t="s">
        <v>821</v>
      </c>
      <c r="C2006" s="59">
        <v>4.79</v>
      </c>
      <c r="D2006" s="60" t="s">
        <v>39</v>
      </c>
      <c r="E2006" s="60" t="s">
        <v>41</v>
      </c>
      <c r="F2006" s="60" t="s">
        <v>40</v>
      </c>
      <c r="G2006" s="60" t="s">
        <v>41</v>
      </c>
      <c r="H2006" s="60" t="s">
        <v>41</v>
      </c>
      <c r="I2006">
        <f>--ISNUMBER(IFERROR(SEARCH(Anketa!$E$3,'SDF biotopi'!$A2006,1),""))</f>
        <v>0</v>
      </c>
      <c r="J2006" t="str">
        <f>IF(I2006=1,COUNTIF($I$2:I2006,1),"")</f>
        <v/>
      </c>
      <c r="K2006" t="str">
        <f>IFERROR(INDEX($B$2:$B$2873,MATCH(ROWS($J$2:J2006),$J$2:$J$2873,0)),"")</f>
        <v/>
      </c>
    </row>
    <row r="2007" spans="1:11">
      <c r="A2007" s="60" t="s">
        <v>532</v>
      </c>
      <c r="B2007" s="60" t="s">
        <v>809</v>
      </c>
      <c r="C2007" s="59">
        <v>0.34</v>
      </c>
      <c r="D2007" s="60" t="s">
        <v>39</v>
      </c>
      <c r="E2007" s="60" t="s">
        <v>41</v>
      </c>
      <c r="F2007" s="60" t="s">
        <v>40</v>
      </c>
      <c r="G2007" s="60" t="s">
        <v>41</v>
      </c>
      <c r="H2007" s="60" t="s">
        <v>41</v>
      </c>
      <c r="I2007">
        <f>--ISNUMBER(IFERROR(SEARCH(Anketa!$E$3,'SDF biotopi'!$A2007,1),""))</f>
        <v>0</v>
      </c>
      <c r="J2007" t="str">
        <f>IF(I2007=1,COUNTIF($I$2:I2007,1),"")</f>
        <v/>
      </c>
      <c r="K2007" t="str">
        <f>IFERROR(INDEX($B$2:$B$2873,MATCH(ROWS($J$2:J2007),$J$2:$J$2873,0)),"")</f>
        <v/>
      </c>
    </row>
    <row r="2008" spans="1:11">
      <c r="A2008" s="60" t="s">
        <v>532</v>
      </c>
      <c r="B2008" s="60" t="s">
        <v>825</v>
      </c>
      <c r="C2008" s="59">
        <v>104.84</v>
      </c>
      <c r="D2008" s="60" t="s">
        <v>39</v>
      </c>
      <c r="E2008" s="60" t="s">
        <v>41</v>
      </c>
      <c r="F2008" s="60" t="s">
        <v>40</v>
      </c>
      <c r="G2008" s="60" t="s">
        <v>41</v>
      </c>
      <c r="H2008" s="60" t="s">
        <v>41</v>
      </c>
      <c r="I2008">
        <f>--ISNUMBER(IFERROR(SEARCH(Anketa!$E$3,'SDF biotopi'!$A2008,1),""))</f>
        <v>0</v>
      </c>
      <c r="J2008" t="str">
        <f>IF(I2008=1,COUNTIF($I$2:I2008,1),"")</f>
        <v/>
      </c>
      <c r="K2008" t="str">
        <f>IFERROR(INDEX($B$2:$B$2873,MATCH(ROWS($J$2:J2008),$J$2:$J$2873,0)),"")</f>
        <v/>
      </c>
    </row>
    <row r="2009" spans="1:11">
      <c r="A2009" s="60" t="s">
        <v>532</v>
      </c>
      <c r="B2009" s="60" t="s">
        <v>817</v>
      </c>
      <c r="C2009" s="59">
        <v>5.23</v>
      </c>
      <c r="D2009" s="60" t="s">
        <v>39</v>
      </c>
      <c r="E2009" s="60" t="s">
        <v>41</v>
      </c>
      <c r="F2009" s="60" t="s">
        <v>40</v>
      </c>
      <c r="G2009" s="60" t="s">
        <v>41</v>
      </c>
      <c r="H2009" s="60" t="s">
        <v>40</v>
      </c>
      <c r="I2009">
        <f>--ISNUMBER(IFERROR(SEARCH(Anketa!$E$3,'SDF biotopi'!$A2009,1),""))</f>
        <v>0</v>
      </c>
      <c r="J2009" t="str">
        <f>IF(I2009=1,COUNTIF($I$2:I2009,1),"")</f>
        <v/>
      </c>
      <c r="K2009" t="str">
        <f>IFERROR(INDEX($B$2:$B$2873,MATCH(ROWS($J$2:J2009),$J$2:$J$2873,0)),"")</f>
        <v/>
      </c>
    </row>
    <row r="2010" spans="1:11">
      <c r="A2010" s="60" t="s">
        <v>532</v>
      </c>
      <c r="B2010" s="60" t="s">
        <v>827</v>
      </c>
      <c r="C2010" s="59">
        <v>4.79</v>
      </c>
      <c r="D2010" s="60" t="s">
        <v>39</v>
      </c>
      <c r="E2010" s="60" t="s">
        <v>41</v>
      </c>
      <c r="F2010" s="60" t="s">
        <v>40</v>
      </c>
      <c r="G2010" s="60" t="s">
        <v>41</v>
      </c>
      <c r="H2010" s="60" t="s">
        <v>41</v>
      </c>
      <c r="I2010">
        <f>--ISNUMBER(IFERROR(SEARCH(Anketa!$E$3,'SDF biotopi'!$A2010,1),""))</f>
        <v>0</v>
      </c>
      <c r="J2010" t="str">
        <f>IF(I2010=1,COUNTIF($I$2:I2010,1),"")</f>
        <v/>
      </c>
      <c r="K2010" t="str">
        <f>IFERROR(INDEX($B$2:$B$2873,MATCH(ROWS($J$2:J2010),$J$2:$J$2873,0)),"")</f>
        <v/>
      </c>
    </row>
    <row r="2011" spans="1:11">
      <c r="A2011" s="60" t="s">
        <v>532</v>
      </c>
      <c r="B2011" s="60" t="s">
        <v>822</v>
      </c>
      <c r="C2011" s="59">
        <v>14.48</v>
      </c>
      <c r="D2011" s="60" t="s">
        <v>39</v>
      </c>
      <c r="E2011" s="60" t="s">
        <v>41</v>
      </c>
      <c r="F2011" s="60" t="s">
        <v>41</v>
      </c>
      <c r="G2011" s="60" t="s">
        <v>41</v>
      </c>
      <c r="H2011" s="60" t="s">
        <v>41</v>
      </c>
      <c r="I2011">
        <f>--ISNUMBER(IFERROR(SEARCH(Anketa!$E$3,'SDF biotopi'!$A2011,1),""))</f>
        <v>0</v>
      </c>
      <c r="J2011" t="str">
        <f>IF(I2011=1,COUNTIF($I$2:I2011,1),"")</f>
        <v/>
      </c>
      <c r="K2011" t="str">
        <f>IFERROR(INDEX($B$2:$B$2873,MATCH(ROWS($J$2:J2011),$J$2:$J$2873,0)),"")</f>
        <v/>
      </c>
    </row>
    <row r="2012" spans="1:11">
      <c r="A2012" s="60" t="s">
        <v>532</v>
      </c>
      <c r="B2012" s="60" t="s">
        <v>835</v>
      </c>
      <c r="C2012" s="59">
        <v>7.14</v>
      </c>
      <c r="D2012" s="60" t="s">
        <v>39</v>
      </c>
      <c r="E2012" s="60" t="s">
        <v>41</v>
      </c>
      <c r="F2012" s="60" t="s">
        <v>40</v>
      </c>
      <c r="G2012" s="60" t="s">
        <v>41</v>
      </c>
      <c r="H2012" s="60" t="s">
        <v>41</v>
      </c>
      <c r="I2012">
        <f>--ISNUMBER(IFERROR(SEARCH(Anketa!$E$3,'SDF biotopi'!$A2012,1),""))</f>
        <v>0</v>
      </c>
      <c r="J2012" t="str">
        <f>IF(I2012=1,COUNTIF($I$2:I2012,1),"")</f>
        <v/>
      </c>
      <c r="K2012" t="str">
        <f>IFERROR(INDEX($B$2:$B$2873,MATCH(ROWS($J$2:J2012),$J$2:$J$2873,0)),"")</f>
        <v/>
      </c>
    </row>
    <row r="2013" spans="1:11">
      <c r="A2013" s="60" t="s">
        <v>532</v>
      </c>
      <c r="B2013" s="60" t="s">
        <v>823</v>
      </c>
      <c r="C2013" s="59">
        <v>0</v>
      </c>
      <c r="D2013" s="60" t="s">
        <v>39</v>
      </c>
      <c r="E2013" s="60" t="s">
        <v>40</v>
      </c>
      <c r="F2013" s="60" t="s">
        <v>41</v>
      </c>
      <c r="G2013" s="60" t="s">
        <v>40</v>
      </c>
      <c r="H2013" s="60" t="s">
        <v>40</v>
      </c>
      <c r="I2013">
        <f>--ISNUMBER(IFERROR(SEARCH(Anketa!$E$3,'SDF biotopi'!$A2013,1),""))</f>
        <v>0</v>
      </c>
      <c r="J2013" t="str">
        <f>IF(I2013=1,COUNTIF($I$2:I2013,1),"")</f>
        <v/>
      </c>
      <c r="K2013" t="str">
        <f>IFERROR(INDEX($B$2:$B$2873,MATCH(ROWS($J$2:J2013),$J$2:$J$2873,0)),"")</f>
        <v/>
      </c>
    </row>
    <row r="2014" spans="1:11">
      <c r="A2014" s="60" t="s">
        <v>532</v>
      </c>
      <c r="B2014" s="60" t="s">
        <v>840</v>
      </c>
      <c r="C2014" s="59">
        <v>4.0199999999999996</v>
      </c>
      <c r="D2014" s="60" t="s">
        <v>39</v>
      </c>
      <c r="E2014" s="60" t="s">
        <v>40</v>
      </c>
      <c r="F2014" s="60" t="s">
        <v>41</v>
      </c>
      <c r="G2014" s="60" t="s">
        <v>41</v>
      </c>
      <c r="H2014" s="60" t="s">
        <v>40</v>
      </c>
      <c r="I2014">
        <f>--ISNUMBER(IFERROR(SEARCH(Anketa!$E$3,'SDF biotopi'!$A2014,1),""))</f>
        <v>0</v>
      </c>
      <c r="J2014" t="str">
        <f>IF(I2014=1,COUNTIF($I$2:I2014,1),"")</f>
        <v/>
      </c>
      <c r="K2014" t="str">
        <f>IFERROR(INDEX($B$2:$B$2873,MATCH(ROWS($J$2:J2014),$J$2:$J$2873,0)),"")</f>
        <v/>
      </c>
    </row>
    <row r="2015" spans="1:11">
      <c r="A2015" s="60" t="s">
        <v>532</v>
      </c>
      <c r="B2015" s="60" t="s">
        <v>820</v>
      </c>
      <c r="C2015" s="59">
        <v>10.86</v>
      </c>
      <c r="D2015" s="60" t="s">
        <v>39</v>
      </c>
      <c r="E2015" s="60" t="s">
        <v>40</v>
      </c>
      <c r="F2015" s="60" t="s">
        <v>40</v>
      </c>
      <c r="G2015" s="60" t="s">
        <v>40</v>
      </c>
      <c r="H2015" s="60" t="s">
        <v>41</v>
      </c>
      <c r="I2015">
        <f>--ISNUMBER(IFERROR(SEARCH(Anketa!$E$3,'SDF biotopi'!$A2015,1),""))</f>
        <v>0</v>
      </c>
      <c r="J2015" t="str">
        <f>IF(I2015=1,COUNTIF($I$2:I2015,1),"")</f>
        <v/>
      </c>
      <c r="K2015" t="str">
        <f>IFERROR(INDEX($B$2:$B$2873,MATCH(ROWS($J$2:J2015),$J$2:$J$2873,0)),"")</f>
        <v/>
      </c>
    </row>
    <row r="2016" spans="1:11">
      <c r="A2016" s="60" t="s">
        <v>532</v>
      </c>
      <c r="B2016" s="60" t="s">
        <v>803</v>
      </c>
      <c r="C2016" s="59">
        <v>18.600000000000001</v>
      </c>
      <c r="D2016" s="60" t="s">
        <v>39</v>
      </c>
      <c r="E2016" s="60" t="s">
        <v>41</v>
      </c>
      <c r="F2016" s="60" t="s">
        <v>40</v>
      </c>
      <c r="G2016" s="60" t="s">
        <v>41</v>
      </c>
      <c r="H2016" s="60" t="s">
        <v>41</v>
      </c>
      <c r="I2016">
        <f>--ISNUMBER(IFERROR(SEARCH(Anketa!$E$3,'SDF biotopi'!$A2016,1),""))</f>
        <v>0</v>
      </c>
      <c r="J2016" t="str">
        <f>IF(I2016=1,COUNTIF($I$2:I2016,1),"")</f>
        <v/>
      </c>
      <c r="K2016" t="str">
        <f>IFERROR(INDEX($B$2:$B$2873,MATCH(ROWS($J$2:J2016),$J$2:$J$2873,0)),"")</f>
        <v/>
      </c>
    </row>
    <row r="2017" spans="1:11">
      <c r="A2017" s="60" t="s">
        <v>532</v>
      </c>
      <c r="B2017" s="60" t="s">
        <v>815</v>
      </c>
      <c r="C2017" s="59">
        <v>9.2200000000000006</v>
      </c>
      <c r="D2017" s="60" t="s">
        <v>39</v>
      </c>
      <c r="E2017" s="60" t="s">
        <v>41</v>
      </c>
      <c r="F2017" s="60" t="s">
        <v>40</v>
      </c>
      <c r="G2017" s="60" t="s">
        <v>41</v>
      </c>
      <c r="H2017" s="60" t="s">
        <v>41</v>
      </c>
      <c r="I2017">
        <f>--ISNUMBER(IFERROR(SEARCH(Anketa!$E$3,'SDF biotopi'!$A2017,1),""))</f>
        <v>0</v>
      </c>
      <c r="J2017" t="str">
        <f>IF(I2017=1,COUNTIF($I$2:I2017,1),"")</f>
        <v/>
      </c>
      <c r="K2017" t="str">
        <f>IFERROR(INDEX($B$2:$B$2873,MATCH(ROWS($J$2:J2017),$J$2:$J$2873,0)),"")</f>
        <v/>
      </c>
    </row>
    <row r="2018" spans="1:11">
      <c r="A2018" s="60" t="s">
        <v>532</v>
      </c>
      <c r="B2018" s="60" t="s">
        <v>812</v>
      </c>
      <c r="C2018" s="59">
        <v>7.37</v>
      </c>
      <c r="D2018" s="60" t="s">
        <v>39</v>
      </c>
      <c r="E2018" s="60" t="s">
        <v>41</v>
      </c>
      <c r="F2018" s="60" t="s">
        <v>40</v>
      </c>
      <c r="G2018" s="60" t="s">
        <v>41</v>
      </c>
      <c r="H2018" s="60" t="s">
        <v>41</v>
      </c>
      <c r="I2018">
        <f>--ISNUMBER(IFERROR(SEARCH(Anketa!$E$3,'SDF biotopi'!$A2018,1),""))</f>
        <v>0</v>
      </c>
      <c r="J2018" t="str">
        <f>IF(I2018=1,COUNTIF($I$2:I2018,1),"")</f>
        <v/>
      </c>
      <c r="K2018" t="str">
        <f>IFERROR(INDEX($B$2:$B$2873,MATCH(ROWS($J$2:J2018),$J$2:$J$2873,0)),"")</f>
        <v/>
      </c>
    </row>
    <row r="2019" spans="1:11">
      <c r="A2019" s="60" t="s">
        <v>532</v>
      </c>
      <c r="B2019" s="60" t="s">
        <v>802</v>
      </c>
      <c r="C2019" s="59">
        <v>0.34</v>
      </c>
      <c r="D2019" s="60" t="s">
        <v>39</v>
      </c>
      <c r="E2019" s="60" t="s">
        <v>41</v>
      </c>
      <c r="F2019" s="60" t="s">
        <v>40</v>
      </c>
      <c r="G2019" s="60" t="s">
        <v>41</v>
      </c>
      <c r="H2019" s="60" t="s">
        <v>41</v>
      </c>
      <c r="I2019">
        <f>--ISNUMBER(IFERROR(SEARCH(Anketa!$E$3,'SDF biotopi'!$A2019,1),""))</f>
        <v>0</v>
      </c>
      <c r="J2019" t="str">
        <f>IF(I2019=1,COUNTIF($I$2:I2019,1),"")</f>
        <v/>
      </c>
      <c r="K2019" t="str">
        <f>IFERROR(INDEX($B$2:$B$2873,MATCH(ROWS($J$2:J2019),$J$2:$J$2873,0)),"")</f>
        <v/>
      </c>
    </row>
    <row r="2020" spans="1:11">
      <c r="A2020" s="60" t="s">
        <v>532</v>
      </c>
      <c r="B2020" s="60" t="s">
        <v>813</v>
      </c>
      <c r="C2020" s="59">
        <v>1.21</v>
      </c>
      <c r="D2020" s="60" t="s">
        <v>39</v>
      </c>
      <c r="E2020" s="60" t="s">
        <v>41</v>
      </c>
      <c r="F2020" s="60" t="s">
        <v>40</v>
      </c>
      <c r="G2020" s="60" t="s">
        <v>41</v>
      </c>
      <c r="H2020" s="60" t="s">
        <v>41</v>
      </c>
      <c r="I2020">
        <f>--ISNUMBER(IFERROR(SEARCH(Anketa!$E$3,'SDF biotopi'!$A2020,1),""))</f>
        <v>0</v>
      </c>
      <c r="J2020" t="str">
        <f>IF(I2020=1,COUNTIF($I$2:I2020,1),"")</f>
        <v/>
      </c>
      <c r="K2020" t="str">
        <f>IFERROR(INDEX($B$2:$B$2873,MATCH(ROWS($J$2:J2020),$J$2:$J$2873,0)),"")</f>
        <v/>
      </c>
    </row>
    <row r="2021" spans="1:11">
      <c r="A2021" s="60" t="s">
        <v>532</v>
      </c>
      <c r="B2021" s="60" t="s">
        <v>831</v>
      </c>
      <c r="C2021" s="59">
        <v>6.01</v>
      </c>
      <c r="D2021" s="60" t="s">
        <v>39</v>
      </c>
      <c r="E2021" s="60" t="s">
        <v>41</v>
      </c>
      <c r="F2021" s="60" t="s">
        <v>40</v>
      </c>
      <c r="G2021" s="60" t="s">
        <v>41</v>
      </c>
      <c r="H2021" s="60" t="s">
        <v>41</v>
      </c>
      <c r="I2021">
        <f>--ISNUMBER(IFERROR(SEARCH(Anketa!$E$3,'SDF biotopi'!$A2021,1),""))</f>
        <v>0</v>
      </c>
      <c r="J2021" t="str">
        <f>IF(I2021=1,COUNTIF($I$2:I2021,1),"")</f>
        <v/>
      </c>
      <c r="K2021" t="str">
        <f>IFERROR(INDEX($B$2:$B$2873,MATCH(ROWS($J$2:J2021),$J$2:$J$2873,0)),"")</f>
        <v/>
      </c>
    </row>
    <row r="2022" spans="1:11">
      <c r="A2022" s="60" t="s">
        <v>532</v>
      </c>
      <c r="B2022" s="60" t="s">
        <v>807</v>
      </c>
      <c r="C2022" s="59">
        <v>1.63</v>
      </c>
      <c r="D2022" s="60" t="s">
        <v>39</v>
      </c>
      <c r="E2022" s="60" t="s">
        <v>41</v>
      </c>
      <c r="F2022" s="60" t="s">
        <v>40</v>
      </c>
      <c r="G2022" s="60" t="s">
        <v>41</v>
      </c>
      <c r="H2022" s="60" t="s">
        <v>41</v>
      </c>
      <c r="I2022">
        <f>--ISNUMBER(IFERROR(SEARCH(Anketa!$E$3,'SDF biotopi'!$A2022,1),""))</f>
        <v>0</v>
      </c>
      <c r="J2022" t="str">
        <f>IF(I2022=1,COUNTIF($I$2:I2022,1),"")</f>
        <v/>
      </c>
      <c r="K2022" t="str">
        <f>IFERROR(INDEX($B$2:$B$2873,MATCH(ROWS($J$2:J2022),$J$2:$J$2873,0)),"")</f>
        <v/>
      </c>
    </row>
    <row r="2023" spans="1:11">
      <c r="A2023" s="60" t="s">
        <v>532</v>
      </c>
      <c r="B2023" s="60" t="s">
        <v>866</v>
      </c>
      <c r="C2023" s="59">
        <v>4.22</v>
      </c>
      <c r="D2023" s="60" t="s">
        <v>39</v>
      </c>
      <c r="E2023" s="60" t="s">
        <v>210</v>
      </c>
      <c r="F2023" s="60" t="s">
        <v>210</v>
      </c>
      <c r="G2023" s="60" t="s">
        <v>41</v>
      </c>
      <c r="H2023" s="60" t="s">
        <v>41</v>
      </c>
      <c r="I2023">
        <f>--ISNUMBER(IFERROR(SEARCH(Anketa!$E$3,'SDF biotopi'!$A2023,1),""))</f>
        <v>0</v>
      </c>
      <c r="J2023" t="str">
        <f>IF(I2023=1,COUNTIF($I$2:I2023,1),"")</f>
        <v/>
      </c>
      <c r="K2023" t="str">
        <f>IFERROR(INDEX($B$2:$B$2873,MATCH(ROWS($J$2:J2023),$J$2:$J$2873,0)),"")</f>
        <v/>
      </c>
    </row>
    <row r="2024" spans="1:11">
      <c r="A2024" s="60" t="s">
        <v>532</v>
      </c>
      <c r="B2024" s="60" t="s">
        <v>811</v>
      </c>
      <c r="C2024" s="59">
        <v>2.29</v>
      </c>
      <c r="D2024" s="60" t="s">
        <v>39</v>
      </c>
      <c r="E2024" s="60" t="s">
        <v>41</v>
      </c>
      <c r="F2024" s="60" t="s">
        <v>40</v>
      </c>
      <c r="G2024" s="60" t="s">
        <v>41</v>
      </c>
      <c r="H2024" s="60" t="s">
        <v>41</v>
      </c>
      <c r="I2024">
        <f>--ISNUMBER(IFERROR(SEARCH(Anketa!$E$3,'SDF biotopi'!$A2024,1),""))</f>
        <v>0</v>
      </c>
      <c r="J2024" t="str">
        <f>IF(I2024=1,COUNTIF($I$2:I2024,1),"")</f>
        <v/>
      </c>
      <c r="K2024" t="str">
        <f>IFERROR(INDEX($B$2:$B$2873,MATCH(ROWS($J$2:J2024),$J$2:$J$2873,0)),"")</f>
        <v/>
      </c>
    </row>
    <row r="2025" spans="1:11">
      <c r="A2025" s="60" t="s">
        <v>532</v>
      </c>
      <c r="B2025" s="60" t="s">
        <v>859</v>
      </c>
      <c r="C2025" s="59">
        <v>1.2</v>
      </c>
      <c r="D2025" s="60" t="s">
        <v>39</v>
      </c>
      <c r="E2025" s="60" t="s">
        <v>41</v>
      </c>
      <c r="F2025" s="60" t="s">
        <v>40</v>
      </c>
      <c r="G2025" s="60" t="s">
        <v>41</v>
      </c>
      <c r="H2025" s="60" t="s">
        <v>41</v>
      </c>
      <c r="I2025">
        <f>--ISNUMBER(IFERROR(SEARCH(Anketa!$E$3,'SDF biotopi'!$A2025,1),""))</f>
        <v>0</v>
      </c>
      <c r="J2025" t="str">
        <f>IF(I2025=1,COUNTIF($I$2:I2025,1),"")</f>
        <v/>
      </c>
      <c r="K2025" t="str">
        <f>IFERROR(INDEX($B$2:$B$2873,MATCH(ROWS($J$2:J2025),$J$2:$J$2873,0)),"")</f>
        <v/>
      </c>
    </row>
    <row r="2026" spans="1:11">
      <c r="A2026" s="60" t="s">
        <v>534</v>
      </c>
      <c r="B2026" s="60" t="s">
        <v>828</v>
      </c>
      <c r="C2026" s="59">
        <v>0</v>
      </c>
      <c r="D2026" s="60" t="s">
        <v>39</v>
      </c>
      <c r="E2026" s="60" t="s">
        <v>210</v>
      </c>
      <c r="F2026" s="60" t="s">
        <v>40</v>
      </c>
      <c r="G2026" s="60" t="s">
        <v>210</v>
      </c>
      <c r="H2026" s="60" t="s">
        <v>210</v>
      </c>
      <c r="I2026">
        <f>--ISNUMBER(IFERROR(SEARCH(Anketa!$E$3,'SDF biotopi'!$A2026,1),""))</f>
        <v>0</v>
      </c>
      <c r="J2026" t="str">
        <f>IF(I2026=1,COUNTIF($I$2:I2026,1),"")</f>
        <v/>
      </c>
      <c r="K2026" t="str">
        <f>IFERROR(INDEX($B$2:$B$2873,MATCH(ROWS($J$2:J2026),$J$2:$J$2873,0)),"")</f>
        <v/>
      </c>
    </row>
    <row r="2027" spans="1:11">
      <c r="A2027" s="60" t="s">
        <v>534</v>
      </c>
      <c r="B2027" s="60" t="s">
        <v>808</v>
      </c>
      <c r="C2027" s="59">
        <v>38.880000000000003</v>
      </c>
      <c r="D2027" s="60" t="s">
        <v>39</v>
      </c>
      <c r="E2027" s="60" t="s">
        <v>210</v>
      </c>
      <c r="F2027" s="60" t="s">
        <v>40</v>
      </c>
      <c r="G2027" s="60" t="s">
        <v>210</v>
      </c>
      <c r="H2027" s="60" t="s">
        <v>210</v>
      </c>
      <c r="I2027">
        <f>--ISNUMBER(IFERROR(SEARCH(Anketa!$E$3,'SDF biotopi'!$A2027,1),""))</f>
        <v>0</v>
      </c>
      <c r="J2027" t="str">
        <f>IF(I2027=1,COUNTIF($I$2:I2027,1),"")</f>
        <v/>
      </c>
      <c r="K2027" t="str">
        <f>IFERROR(INDEX($B$2:$B$2873,MATCH(ROWS($J$2:J2027),$J$2:$J$2873,0)),"")</f>
        <v/>
      </c>
    </row>
    <row r="2028" spans="1:11">
      <c r="A2028" s="60" t="s">
        <v>534</v>
      </c>
      <c r="B2028" s="60" t="s">
        <v>814</v>
      </c>
      <c r="C2028" s="59">
        <v>632.99</v>
      </c>
      <c r="D2028" s="60" t="s">
        <v>39</v>
      </c>
      <c r="E2028" s="60" t="s">
        <v>40</v>
      </c>
      <c r="F2028" s="60" t="s">
        <v>40</v>
      </c>
      <c r="G2028" s="60" t="s">
        <v>41</v>
      </c>
      <c r="H2028" s="60" t="s">
        <v>40</v>
      </c>
      <c r="I2028">
        <f>--ISNUMBER(IFERROR(SEARCH(Anketa!$E$3,'SDF biotopi'!$A2028,1),""))</f>
        <v>0</v>
      </c>
      <c r="J2028" t="str">
        <f>IF(I2028=1,COUNTIF($I$2:I2028,1),"")</f>
        <v/>
      </c>
      <c r="K2028" t="str">
        <f>IFERROR(INDEX($B$2:$B$2873,MATCH(ROWS($J$2:J2028),$J$2:$J$2873,0)),"")</f>
        <v/>
      </c>
    </row>
    <row r="2029" spans="1:11">
      <c r="A2029" s="60" t="s">
        <v>534</v>
      </c>
      <c r="B2029" s="60" t="s">
        <v>805</v>
      </c>
      <c r="C2029" s="59">
        <v>22.41</v>
      </c>
      <c r="D2029" s="60" t="s">
        <v>39</v>
      </c>
      <c r="E2029" s="60" t="s">
        <v>818</v>
      </c>
      <c r="F2029" s="60" t="s">
        <v>40</v>
      </c>
      <c r="G2029" s="60" t="s">
        <v>818</v>
      </c>
      <c r="H2029" s="60" t="s">
        <v>818</v>
      </c>
      <c r="I2029">
        <f>--ISNUMBER(IFERROR(SEARCH(Anketa!$E$3,'SDF biotopi'!$A2029,1),""))</f>
        <v>0</v>
      </c>
      <c r="J2029" t="str">
        <f>IF(I2029=1,COUNTIF($I$2:I2029,1),"")</f>
        <v/>
      </c>
      <c r="K2029" t="str">
        <f>IFERROR(INDEX($B$2:$B$2873,MATCH(ROWS($J$2:J2029),$J$2:$J$2873,0)),"")</f>
        <v/>
      </c>
    </row>
    <row r="2030" spans="1:11">
      <c r="A2030" s="60" t="s">
        <v>534</v>
      </c>
      <c r="B2030" s="60" t="s">
        <v>804</v>
      </c>
      <c r="C2030" s="59">
        <v>6.6</v>
      </c>
      <c r="D2030" s="60" t="s">
        <v>39</v>
      </c>
      <c r="E2030" s="60" t="s">
        <v>210</v>
      </c>
      <c r="F2030" s="60" t="s">
        <v>40</v>
      </c>
      <c r="G2030" s="60" t="s">
        <v>210</v>
      </c>
      <c r="H2030" s="60" t="s">
        <v>210</v>
      </c>
      <c r="I2030">
        <f>--ISNUMBER(IFERROR(SEARCH(Anketa!$E$3,'SDF biotopi'!$A2030,1),""))</f>
        <v>0</v>
      </c>
      <c r="J2030" t="str">
        <f>IF(I2030=1,COUNTIF($I$2:I2030,1),"")</f>
        <v/>
      </c>
      <c r="K2030" t="str">
        <f>IFERROR(INDEX($B$2:$B$2873,MATCH(ROWS($J$2:J2030),$J$2:$J$2873,0)),"")</f>
        <v/>
      </c>
    </row>
    <row r="2031" spans="1:11">
      <c r="A2031" s="60" t="s">
        <v>534</v>
      </c>
      <c r="B2031" s="60" t="s">
        <v>810</v>
      </c>
      <c r="C2031" s="59">
        <v>0</v>
      </c>
      <c r="D2031" s="60" t="s">
        <v>67</v>
      </c>
      <c r="E2031" s="60" t="s">
        <v>50</v>
      </c>
      <c r="F2031" s="60" t="s">
        <v>824</v>
      </c>
      <c r="G2031" s="60" t="s">
        <v>824</v>
      </c>
      <c r="H2031" s="60" t="s">
        <v>824</v>
      </c>
      <c r="I2031">
        <f>--ISNUMBER(IFERROR(SEARCH(Anketa!$E$3,'SDF biotopi'!$A2031,1),""))</f>
        <v>0</v>
      </c>
      <c r="J2031" t="str">
        <f>IF(I2031=1,COUNTIF($I$2:I2031,1),"")</f>
        <v/>
      </c>
      <c r="K2031" t="str">
        <f>IFERROR(INDEX($B$2:$B$2873,MATCH(ROWS($J$2:J2031),$J$2:$J$2873,0)),"")</f>
        <v/>
      </c>
    </row>
    <row r="2032" spans="1:11">
      <c r="A2032" s="60" t="s">
        <v>536</v>
      </c>
      <c r="B2032" s="60" t="s">
        <v>810</v>
      </c>
      <c r="C2032" s="59">
        <v>11.4</v>
      </c>
      <c r="D2032" s="60" t="s">
        <v>39</v>
      </c>
      <c r="E2032" s="60" t="s">
        <v>41</v>
      </c>
      <c r="F2032" s="60" t="s">
        <v>40</v>
      </c>
      <c r="G2032" s="60" t="s">
        <v>41</v>
      </c>
      <c r="H2032" s="60" t="s">
        <v>41</v>
      </c>
      <c r="I2032">
        <f>--ISNUMBER(IFERROR(SEARCH(Anketa!$E$3,'SDF biotopi'!$A2032,1),""))</f>
        <v>0</v>
      </c>
      <c r="J2032" t="str">
        <f>IF(I2032=1,COUNTIF($I$2:I2032,1),"")</f>
        <v/>
      </c>
      <c r="K2032" t="str">
        <f>IFERROR(INDEX($B$2:$B$2873,MATCH(ROWS($J$2:J2032),$J$2:$J$2873,0)),"")</f>
        <v/>
      </c>
    </row>
    <row r="2033" spans="1:11">
      <c r="A2033" s="60" t="s">
        <v>538</v>
      </c>
      <c r="B2033" s="60" t="s">
        <v>805</v>
      </c>
      <c r="C2033" s="59">
        <v>53.33</v>
      </c>
      <c r="D2033" s="60" t="s">
        <v>39</v>
      </c>
      <c r="E2033" s="60" t="s">
        <v>818</v>
      </c>
      <c r="F2033" s="60" t="s">
        <v>818</v>
      </c>
      <c r="G2033" s="60" t="s">
        <v>818</v>
      </c>
      <c r="H2033" s="60" t="s">
        <v>818</v>
      </c>
      <c r="I2033">
        <f>--ISNUMBER(IFERROR(SEARCH(Anketa!$E$3,'SDF biotopi'!$A2033,1),""))</f>
        <v>0</v>
      </c>
      <c r="J2033" t="str">
        <f>IF(I2033=1,COUNTIF($I$2:I2033,1),"")</f>
        <v/>
      </c>
      <c r="K2033" t="str">
        <f>IFERROR(INDEX($B$2:$B$2873,MATCH(ROWS($J$2:J2033),$J$2:$J$2873,0)),"")</f>
        <v/>
      </c>
    </row>
    <row r="2034" spans="1:11">
      <c r="A2034" s="60" t="s">
        <v>538</v>
      </c>
      <c r="B2034" s="60" t="s">
        <v>816</v>
      </c>
      <c r="C2034" s="59">
        <v>5.08</v>
      </c>
      <c r="D2034" s="60" t="s">
        <v>39</v>
      </c>
      <c r="E2034" s="60" t="s">
        <v>818</v>
      </c>
      <c r="F2034" s="60" t="s">
        <v>40</v>
      </c>
      <c r="G2034" s="60" t="s">
        <v>818</v>
      </c>
      <c r="H2034" s="60" t="s">
        <v>818</v>
      </c>
      <c r="I2034">
        <f>--ISNUMBER(IFERROR(SEARCH(Anketa!$E$3,'SDF biotopi'!$A2034,1),""))</f>
        <v>0</v>
      </c>
      <c r="J2034" t="str">
        <f>IF(I2034=1,COUNTIF($I$2:I2034,1),"")</f>
        <v/>
      </c>
      <c r="K2034" t="str">
        <f>IFERROR(INDEX($B$2:$B$2873,MATCH(ROWS($J$2:J2034),$J$2:$J$2873,0)),"")</f>
        <v/>
      </c>
    </row>
    <row r="2035" spans="1:11">
      <c r="A2035" s="60" t="s">
        <v>538</v>
      </c>
      <c r="B2035" s="60" t="s">
        <v>820</v>
      </c>
      <c r="C2035" s="59">
        <v>0.95</v>
      </c>
      <c r="D2035" s="60" t="s">
        <v>39</v>
      </c>
      <c r="E2035" s="60" t="s">
        <v>818</v>
      </c>
      <c r="F2035" s="60" t="s">
        <v>818</v>
      </c>
      <c r="G2035" s="60" t="s">
        <v>818</v>
      </c>
      <c r="H2035" s="60" t="s">
        <v>818</v>
      </c>
      <c r="I2035">
        <f>--ISNUMBER(IFERROR(SEARCH(Anketa!$E$3,'SDF biotopi'!$A2035,1),""))</f>
        <v>0</v>
      </c>
      <c r="J2035" t="str">
        <f>IF(I2035=1,COUNTIF($I$2:I2035,1),"")</f>
        <v/>
      </c>
      <c r="K2035" t="str">
        <f>IFERROR(INDEX($B$2:$B$2873,MATCH(ROWS($J$2:J2035),$J$2:$J$2873,0)),"")</f>
        <v/>
      </c>
    </row>
    <row r="2036" spans="1:11">
      <c r="A2036" s="60" t="s">
        <v>538</v>
      </c>
      <c r="B2036" s="60" t="s">
        <v>865</v>
      </c>
      <c r="C2036" s="59">
        <v>14.2</v>
      </c>
      <c r="D2036" s="60" t="s">
        <v>39</v>
      </c>
      <c r="E2036" s="60" t="s">
        <v>818</v>
      </c>
      <c r="F2036" s="60" t="s">
        <v>818</v>
      </c>
      <c r="G2036" s="60" t="s">
        <v>818</v>
      </c>
      <c r="H2036" s="60" t="s">
        <v>818</v>
      </c>
      <c r="I2036">
        <f>--ISNUMBER(IFERROR(SEARCH(Anketa!$E$3,'SDF biotopi'!$A2036,1),""))</f>
        <v>0</v>
      </c>
      <c r="J2036" t="str">
        <f>IF(I2036=1,COUNTIF($I$2:I2036,1),"")</f>
        <v/>
      </c>
      <c r="K2036" t="str">
        <f>IFERROR(INDEX($B$2:$B$2873,MATCH(ROWS($J$2:J2036),$J$2:$J$2873,0)),"")</f>
        <v/>
      </c>
    </row>
    <row r="2037" spans="1:11">
      <c r="A2037" s="60" t="s">
        <v>538</v>
      </c>
      <c r="B2037" s="60" t="s">
        <v>812</v>
      </c>
      <c r="C2037" s="59">
        <v>0.55000000000000004</v>
      </c>
      <c r="D2037" s="60" t="s">
        <v>39</v>
      </c>
      <c r="E2037" s="60" t="s">
        <v>818</v>
      </c>
      <c r="F2037" s="60" t="s">
        <v>818</v>
      </c>
      <c r="G2037" s="60" t="s">
        <v>818</v>
      </c>
      <c r="H2037" s="60" t="s">
        <v>818</v>
      </c>
      <c r="I2037">
        <f>--ISNUMBER(IFERROR(SEARCH(Anketa!$E$3,'SDF biotopi'!$A2037,1),""))</f>
        <v>0</v>
      </c>
      <c r="J2037" t="str">
        <f>IF(I2037=1,COUNTIF($I$2:I2037,1),"")</f>
        <v/>
      </c>
      <c r="K2037" t="str">
        <f>IFERROR(INDEX($B$2:$B$2873,MATCH(ROWS($J$2:J2037),$J$2:$J$2873,0)),"")</f>
        <v/>
      </c>
    </row>
    <row r="2038" spans="1:11">
      <c r="A2038" s="60" t="s">
        <v>538</v>
      </c>
      <c r="B2038" s="60" t="s">
        <v>828</v>
      </c>
      <c r="C2038" s="59">
        <v>0</v>
      </c>
      <c r="D2038" s="60" t="s">
        <v>67</v>
      </c>
      <c r="E2038" s="60" t="s">
        <v>50</v>
      </c>
      <c r="F2038" s="60" t="s">
        <v>824</v>
      </c>
      <c r="G2038" s="60" t="s">
        <v>824</v>
      </c>
      <c r="H2038" s="60" t="s">
        <v>824</v>
      </c>
      <c r="I2038">
        <f>--ISNUMBER(IFERROR(SEARCH(Anketa!$E$3,'SDF biotopi'!$A2038,1),""))</f>
        <v>0</v>
      </c>
      <c r="J2038" t="str">
        <f>IF(I2038=1,COUNTIF($I$2:I2038,1),"")</f>
        <v/>
      </c>
      <c r="K2038" t="str">
        <f>IFERROR(INDEX($B$2:$B$2873,MATCH(ROWS($J$2:J2038),$J$2:$J$2873,0)),"")</f>
        <v/>
      </c>
    </row>
    <row r="2039" spans="1:11">
      <c r="A2039" s="60" t="s">
        <v>538</v>
      </c>
      <c r="B2039" s="60" t="s">
        <v>814</v>
      </c>
      <c r="C2039" s="59">
        <v>14.77</v>
      </c>
      <c r="D2039" s="60" t="s">
        <v>39</v>
      </c>
      <c r="E2039" s="60" t="s">
        <v>40</v>
      </c>
      <c r="F2039" s="60" t="s">
        <v>40</v>
      </c>
      <c r="G2039" s="60" t="s">
        <v>40</v>
      </c>
      <c r="H2039" s="60" t="s">
        <v>40</v>
      </c>
      <c r="I2039">
        <f>--ISNUMBER(IFERROR(SEARCH(Anketa!$E$3,'SDF biotopi'!$A2039,1),""))</f>
        <v>0</v>
      </c>
      <c r="J2039" t="str">
        <f>IF(I2039=1,COUNTIF($I$2:I2039,1),"")</f>
        <v/>
      </c>
      <c r="K2039" t="str">
        <f>IFERROR(INDEX($B$2:$B$2873,MATCH(ROWS($J$2:J2039),$J$2:$J$2873,0)),"")</f>
        <v/>
      </c>
    </row>
    <row r="2040" spans="1:11">
      <c r="A2040" s="60" t="s">
        <v>538</v>
      </c>
      <c r="B2040" s="60" t="s">
        <v>807</v>
      </c>
      <c r="C2040" s="59">
        <v>32.47</v>
      </c>
      <c r="D2040" s="60" t="s">
        <v>39</v>
      </c>
      <c r="E2040" s="60" t="s">
        <v>818</v>
      </c>
      <c r="F2040" s="60" t="s">
        <v>40</v>
      </c>
      <c r="G2040" s="60" t="s">
        <v>818</v>
      </c>
      <c r="H2040" s="60" t="s">
        <v>818</v>
      </c>
      <c r="I2040">
        <f>--ISNUMBER(IFERROR(SEARCH(Anketa!$E$3,'SDF biotopi'!$A2040,1),""))</f>
        <v>0</v>
      </c>
      <c r="J2040" t="str">
        <f>IF(I2040=1,COUNTIF($I$2:I2040,1),"")</f>
        <v/>
      </c>
      <c r="K2040" t="str">
        <f>IFERROR(INDEX($B$2:$B$2873,MATCH(ROWS($J$2:J2040),$J$2:$J$2873,0)),"")</f>
        <v/>
      </c>
    </row>
    <row r="2041" spans="1:11">
      <c r="A2041" s="60" t="s">
        <v>538</v>
      </c>
      <c r="B2041" s="60" t="s">
        <v>808</v>
      </c>
      <c r="C2041" s="59">
        <v>168.03</v>
      </c>
      <c r="D2041" s="60" t="s">
        <v>39</v>
      </c>
      <c r="E2041" s="60" t="s">
        <v>41</v>
      </c>
      <c r="F2041" s="60" t="s">
        <v>40</v>
      </c>
      <c r="G2041" s="60" t="s">
        <v>210</v>
      </c>
      <c r="H2041" s="60" t="s">
        <v>41</v>
      </c>
      <c r="I2041">
        <f>--ISNUMBER(IFERROR(SEARCH(Anketa!$E$3,'SDF biotopi'!$A2041,1),""))</f>
        <v>0</v>
      </c>
      <c r="J2041" t="str">
        <f>IF(I2041=1,COUNTIF($I$2:I2041,1),"")</f>
        <v/>
      </c>
      <c r="K2041" t="str">
        <f>IFERROR(INDEX($B$2:$B$2873,MATCH(ROWS($J$2:J2041),$J$2:$J$2873,0)),"")</f>
        <v/>
      </c>
    </row>
    <row r="2042" spans="1:11">
      <c r="A2042" s="60" t="s">
        <v>538</v>
      </c>
      <c r="B2042" s="60" t="s">
        <v>810</v>
      </c>
      <c r="C2042" s="59">
        <v>194.5</v>
      </c>
      <c r="D2042" s="60" t="s">
        <v>39</v>
      </c>
      <c r="E2042" s="60" t="s">
        <v>41</v>
      </c>
      <c r="F2042" s="60" t="s">
        <v>40</v>
      </c>
      <c r="G2042" s="60" t="s">
        <v>210</v>
      </c>
      <c r="H2042" s="60" t="s">
        <v>210</v>
      </c>
      <c r="I2042">
        <f>--ISNUMBER(IFERROR(SEARCH(Anketa!$E$3,'SDF biotopi'!$A2042,1),""))</f>
        <v>0</v>
      </c>
      <c r="J2042" t="str">
        <f>IF(I2042=1,COUNTIF($I$2:I2042,1),"")</f>
        <v/>
      </c>
      <c r="K2042" t="str">
        <f>IFERROR(INDEX($B$2:$B$2873,MATCH(ROWS($J$2:J2042),$J$2:$J$2873,0)),"")</f>
        <v/>
      </c>
    </row>
    <row r="2043" spans="1:11">
      <c r="A2043" s="60" t="s">
        <v>538</v>
      </c>
      <c r="B2043" s="60" t="s">
        <v>802</v>
      </c>
      <c r="C2043" s="59">
        <v>65.290000000000006</v>
      </c>
      <c r="D2043" s="60" t="s">
        <v>39</v>
      </c>
      <c r="E2043" s="60" t="s">
        <v>40</v>
      </c>
      <c r="F2043" s="60" t="s">
        <v>40</v>
      </c>
      <c r="G2043" s="60" t="s">
        <v>41</v>
      </c>
      <c r="H2043" s="60" t="s">
        <v>40</v>
      </c>
      <c r="I2043">
        <f>--ISNUMBER(IFERROR(SEARCH(Anketa!$E$3,'SDF biotopi'!$A2043,1),""))</f>
        <v>0</v>
      </c>
      <c r="J2043" t="str">
        <f>IF(I2043=1,COUNTIF($I$2:I2043,1),"")</f>
        <v/>
      </c>
      <c r="K2043" t="str">
        <f>IFERROR(INDEX($B$2:$B$2873,MATCH(ROWS($J$2:J2043),$J$2:$J$2873,0)),"")</f>
        <v/>
      </c>
    </row>
    <row r="2044" spans="1:11">
      <c r="A2044" s="60" t="s">
        <v>538</v>
      </c>
      <c r="B2044" s="60" t="s">
        <v>825</v>
      </c>
      <c r="C2044" s="59">
        <v>130.26</v>
      </c>
      <c r="D2044" s="60" t="s">
        <v>39</v>
      </c>
      <c r="E2044" s="60" t="s">
        <v>41</v>
      </c>
      <c r="F2044" s="60" t="s">
        <v>41</v>
      </c>
      <c r="G2044" s="60" t="s">
        <v>41</v>
      </c>
      <c r="H2044" s="60" t="s">
        <v>41</v>
      </c>
      <c r="I2044">
        <f>--ISNUMBER(IFERROR(SEARCH(Anketa!$E$3,'SDF biotopi'!$A2044,1),""))</f>
        <v>0</v>
      </c>
      <c r="J2044" t="str">
        <f>IF(I2044=1,COUNTIF($I$2:I2044,1),"")</f>
        <v/>
      </c>
      <c r="K2044" t="str">
        <f>IFERROR(INDEX($B$2:$B$2873,MATCH(ROWS($J$2:J2044),$J$2:$J$2873,0)),"")</f>
        <v/>
      </c>
    </row>
    <row r="2045" spans="1:11">
      <c r="A2045" s="60" t="s">
        <v>540</v>
      </c>
      <c r="B2045" s="60" t="s">
        <v>802</v>
      </c>
      <c r="C2045" s="59">
        <v>1.21</v>
      </c>
      <c r="D2045" s="60" t="s">
        <v>39</v>
      </c>
      <c r="E2045" s="60" t="s">
        <v>818</v>
      </c>
      <c r="F2045" s="60" t="s">
        <v>818</v>
      </c>
      <c r="G2045" s="60" t="s">
        <v>818</v>
      </c>
      <c r="H2045" s="60" t="s">
        <v>818</v>
      </c>
      <c r="I2045">
        <f>--ISNUMBER(IFERROR(SEARCH(Anketa!$E$3,'SDF biotopi'!$A2045,1),""))</f>
        <v>0</v>
      </c>
      <c r="J2045" t="str">
        <f>IF(I2045=1,COUNTIF($I$2:I2045,1),"")</f>
        <v/>
      </c>
      <c r="K2045" t="str">
        <f>IFERROR(INDEX($B$2:$B$2873,MATCH(ROWS($J$2:J2045),$J$2:$J$2873,0)),"")</f>
        <v/>
      </c>
    </row>
    <row r="2046" spans="1:11">
      <c r="A2046" s="60" t="s">
        <v>540</v>
      </c>
      <c r="B2046" s="60" t="s">
        <v>808</v>
      </c>
      <c r="C2046" s="59">
        <v>54.14</v>
      </c>
      <c r="D2046" s="60" t="s">
        <v>39</v>
      </c>
      <c r="E2046" s="60" t="s">
        <v>41</v>
      </c>
      <c r="F2046" s="60" t="s">
        <v>40</v>
      </c>
      <c r="G2046" s="60" t="s">
        <v>210</v>
      </c>
      <c r="H2046" s="60" t="s">
        <v>41</v>
      </c>
      <c r="I2046">
        <f>--ISNUMBER(IFERROR(SEARCH(Anketa!$E$3,'SDF biotopi'!$A2046,1),""))</f>
        <v>0</v>
      </c>
      <c r="J2046" t="str">
        <f>IF(I2046=1,COUNTIF($I$2:I2046,1),"")</f>
        <v/>
      </c>
      <c r="K2046" t="str">
        <f>IFERROR(INDEX($B$2:$B$2873,MATCH(ROWS($J$2:J2046),$J$2:$J$2873,0)),"")</f>
        <v/>
      </c>
    </row>
    <row r="2047" spans="1:11">
      <c r="A2047" s="60" t="s">
        <v>540</v>
      </c>
      <c r="B2047" s="60" t="s">
        <v>811</v>
      </c>
      <c r="C2047" s="59">
        <v>39.81</v>
      </c>
      <c r="D2047" s="60" t="s">
        <v>39</v>
      </c>
      <c r="E2047" s="60" t="s">
        <v>41</v>
      </c>
      <c r="F2047" s="60" t="s">
        <v>40</v>
      </c>
      <c r="G2047" s="60" t="s">
        <v>210</v>
      </c>
      <c r="H2047" s="60" t="s">
        <v>41</v>
      </c>
      <c r="I2047">
        <f>--ISNUMBER(IFERROR(SEARCH(Anketa!$E$3,'SDF biotopi'!$A2047,1),""))</f>
        <v>0</v>
      </c>
      <c r="J2047" t="str">
        <f>IF(I2047=1,COUNTIF($I$2:I2047,1),"")</f>
        <v/>
      </c>
      <c r="K2047" t="str">
        <f>IFERROR(INDEX($B$2:$B$2873,MATCH(ROWS($J$2:J2047),$J$2:$J$2873,0)),"")</f>
        <v/>
      </c>
    </row>
    <row r="2048" spans="1:11">
      <c r="A2048" s="60" t="s">
        <v>540</v>
      </c>
      <c r="B2048" s="60" t="s">
        <v>804</v>
      </c>
      <c r="C2048" s="59">
        <v>0</v>
      </c>
      <c r="D2048" s="60" t="s">
        <v>39</v>
      </c>
      <c r="E2048" s="60" t="s">
        <v>41</v>
      </c>
      <c r="F2048" s="60" t="s">
        <v>40</v>
      </c>
      <c r="G2048" s="60" t="s">
        <v>210</v>
      </c>
      <c r="H2048" s="60" t="s">
        <v>41</v>
      </c>
      <c r="I2048">
        <f>--ISNUMBER(IFERROR(SEARCH(Anketa!$E$3,'SDF biotopi'!$A2048,1),""))</f>
        <v>0</v>
      </c>
      <c r="J2048" t="str">
        <f>IF(I2048=1,COUNTIF($I$2:I2048,1),"")</f>
        <v/>
      </c>
      <c r="K2048" t="str">
        <f>IFERROR(INDEX($B$2:$B$2873,MATCH(ROWS($J$2:J2048),$J$2:$J$2873,0)),"")</f>
        <v/>
      </c>
    </row>
    <row r="2049" spans="1:11">
      <c r="A2049" s="60" t="s">
        <v>540</v>
      </c>
      <c r="B2049" s="60" t="s">
        <v>814</v>
      </c>
      <c r="C2049" s="59">
        <v>491.83</v>
      </c>
      <c r="D2049" s="60" t="s">
        <v>39</v>
      </c>
      <c r="E2049" s="60" t="s">
        <v>41</v>
      </c>
      <c r="F2049" s="60" t="s">
        <v>40</v>
      </c>
      <c r="G2049" s="60" t="s">
        <v>41</v>
      </c>
      <c r="H2049" s="60" t="s">
        <v>41</v>
      </c>
      <c r="I2049">
        <f>--ISNUMBER(IFERROR(SEARCH(Anketa!$E$3,'SDF biotopi'!$A2049,1),""))</f>
        <v>0</v>
      </c>
      <c r="J2049" t="str">
        <f>IF(I2049=1,COUNTIF($I$2:I2049,1),"")</f>
        <v/>
      </c>
      <c r="K2049" t="str">
        <f>IFERROR(INDEX($B$2:$B$2873,MATCH(ROWS($J$2:J2049),$J$2:$J$2873,0)),"")</f>
        <v/>
      </c>
    </row>
    <row r="2050" spans="1:11">
      <c r="A2050" s="60" t="s">
        <v>540</v>
      </c>
      <c r="B2050" s="60" t="s">
        <v>805</v>
      </c>
      <c r="C2050" s="59">
        <v>0</v>
      </c>
      <c r="D2050" s="60" t="s">
        <v>67</v>
      </c>
      <c r="E2050" s="60" t="s">
        <v>50</v>
      </c>
      <c r="F2050" s="60" t="s">
        <v>824</v>
      </c>
      <c r="G2050" s="60" t="s">
        <v>824</v>
      </c>
      <c r="H2050" s="60" t="s">
        <v>824</v>
      </c>
      <c r="I2050">
        <f>--ISNUMBER(IFERROR(SEARCH(Anketa!$E$3,'SDF biotopi'!$A2050,1),""))</f>
        <v>0</v>
      </c>
      <c r="J2050" t="str">
        <f>IF(I2050=1,COUNTIF($I$2:I2050,1),"")</f>
        <v/>
      </c>
      <c r="K2050" t="str">
        <f>IFERROR(INDEX($B$2:$B$2873,MATCH(ROWS($J$2:J2050),$J$2:$J$2873,0)),"")</f>
        <v/>
      </c>
    </row>
    <row r="2051" spans="1:11">
      <c r="A2051" s="60" t="s">
        <v>540</v>
      </c>
      <c r="B2051" s="60" t="s">
        <v>810</v>
      </c>
      <c r="C2051" s="59">
        <v>0</v>
      </c>
      <c r="D2051" s="60" t="s">
        <v>39</v>
      </c>
      <c r="E2051" s="60" t="s">
        <v>210</v>
      </c>
      <c r="F2051" s="60" t="s">
        <v>40</v>
      </c>
      <c r="G2051" s="60" t="s">
        <v>210</v>
      </c>
      <c r="H2051" s="60" t="s">
        <v>210</v>
      </c>
      <c r="I2051">
        <f>--ISNUMBER(IFERROR(SEARCH(Anketa!$E$3,'SDF biotopi'!$A2051,1),""))</f>
        <v>0</v>
      </c>
      <c r="J2051" t="str">
        <f>IF(I2051=1,COUNTIF($I$2:I2051,1),"")</f>
        <v/>
      </c>
      <c r="K2051" t="str">
        <f>IFERROR(INDEX($B$2:$B$2873,MATCH(ROWS($J$2:J2051),$J$2:$J$2873,0)),"")</f>
        <v/>
      </c>
    </row>
    <row r="2052" spans="1:11">
      <c r="A2052" s="60" t="s">
        <v>540</v>
      </c>
      <c r="B2052" s="60" t="s">
        <v>828</v>
      </c>
      <c r="C2052" s="59">
        <v>0</v>
      </c>
      <c r="D2052" s="60" t="s">
        <v>39</v>
      </c>
      <c r="E2052" s="60" t="s">
        <v>41</v>
      </c>
      <c r="F2052" s="60" t="s">
        <v>40</v>
      </c>
      <c r="G2052" s="60" t="s">
        <v>210</v>
      </c>
      <c r="H2052" s="60" t="s">
        <v>210</v>
      </c>
      <c r="I2052">
        <f>--ISNUMBER(IFERROR(SEARCH(Anketa!$E$3,'SDF biotopi'!$A2052,1),""))</f>
        <v>0</v>
      </c>
      <c r="J2052" t="str">
        <f>IF(I2052=1,COUNTIF($I$2:I2052,1),"")</f>
        <v/>
      </c>
      <c r="K2052" t="str">
        <f>IFERROR(INDEX($B$2:$B$2873,MATCH(ROWS($J$2:J2052),$J$2:$J$2873,0)),"")</f>
        <v/>
      </c>
    </row>
    <row r="2053" spans="1:11">
      <c r="A2053" s="60" t="s">
        <v>542</v>
      </c>
      <c r="B2053" s="60" t="s">
        <v>821</v>
      </c>
      <c r="C2053" s="59">
        <v>0</v>
      </c>
      <c r="D2053" s="60" t="s">
        <v>39</v>
      </c>
      <c r="E2053" s="60" t="s">
        <v>818</v>
      </c>
      <c r="F2053" s="60" t="s">
        <v>40</v>
      </c>
      <c r="G2053" s="60" t="s">
        <v>818</v>
      </c>
      <c r="H2053" s="60" t="s">
        <v>818</v>
      </c>
      <c r="I2053">
        <f>--ISNUMBER(IFERROR(SEARCH(Anketa!$E$3,'SDF biotopi'!$A2053,1),""))</f>
        <v>0</v>
      </c>
      <c r="J2053" t="str">
        <f>IF(I2053=1,COUNTIF($I$2:I2053,1),"")</f>
        <v/>
      </c>
      <c r="K2053" t="str">
        <f>IFERROR(INDEX($B$2:$B$2873,MATCH(ROWS($J$2:J2053),$J$2:$J$2873,0)),"")</f>
        <v/>
      </c>
    </row>
    <row r="2054" spans="1:11">
      <c r="A2054" s="60" t="s">
        <v>542</v>
      </c>
      <c r="B2054" s="60" t="s">
        <v>812</v>
      </c>
      <c r="C2054" s="59">
        <v>5.49</v>
      </c>
      <c r="D2054" s="60" t="s">
        <v>39</v>
      </c>
      <c r="E2054" s="60" t="s">
        <v>818</v>
      </c>
      <c r="F2054" s="60" t="s">
        <v>40</v>
      </c>
      <c r="G2054" s="60" t="s">
        <v>818</v>
      </c>
      <c r="H2054" s="60" t="s">
        <v>818</v>
      </c>
      <c r="I2054">
        <f>--ISNUMBER(IFERROR(SEARCH(Anketa!$E$3,'SDF biotopi'!$A2054,1),""))</f>
        <v>0</v>
      </c>
      <c r="J2054" t="str">
        <f>IF(I2054=1,COUNTIF($I$2:I2054,1),"")</f>
        <v/>
      </c>
      <c r="K2054" t="str">
        <f>IFERROR(INDEX($B$2:$B$2873,MATCH(ROWS($J$2:J2054),$J$2:$J$2873,0)),"")</f>
        <v/>
      </c>
    </row>
    <row r="2055" spans="1:11">
      <c r="A2055" s="60" t="s">
        <v>542</v>
      </c>
      <c r="B2055" s="60" t="s">
        <v>825</v>
      </c>
      <c r="C2055" s="59">
        <v>5.87</v>
      </c>
      <c r="D2055" s="60" t="s">
        <v>39</v>
      </c>
      <c r="E2055" s="60" t="s">
        <v>818</v>
      </c>
      <c r="F2055" s="60" t="s">
        <v>40</v>
      </c>
      <c r="G2055" s="60" t="s">
        <v>818</v>
      </c>
      <c r="H2055" s="60" t="s">
        <v>818</v>
      </c>
      <c r="I2055">
        <f>--ISNUMBER(IFERROR(SEARCH(Anketa!$E$3,'SDF biotopi'!$A2055,1),""))</f>
        <v>0</v>
      </c>
      <c r="J2055" t="str">
        <f>IF(I2055=1,COUNTIF($I$2:I2055,1),"")</f>
        <v/>
      </c>
      <c r="K2055" t="str">
        <f>IFERROR(INDEX($B$2:$B$2873,MATCH(ROWS($J$2:J2055),$J$2:$J$2873,0)),"")</f>
        <v/>
      </c>
    </row>
    <row r="2056" spans="1:11">
      <c r="A2056" s="60" t="s">
        <v>542</v>
      </c>
      <c r="B2056" s="60" t="s">
        <v>835</v>
      </c>
      <c r="C2056" s="59">
        <v>0</v>
      </c>
      <c r="D2056" s="60" t="s">
        <v>39</v>
      </c>
      <c r="E2056" s="60" t="s">
        <v>818</v>
      </c>
      <c r="F2056" s="60" t="s">
        <v>40</v>
      </c>
      <c r="G2056" s="60" t="s">
        <v>818</v>
      </c>
      <c r="H2056" s="60" t="s">
        <v>818</v>
      </c>
      <c r="I2056">
        <f>--ISNUMBER(IFERROR(SEARCH(Anketa!$E$3,'SDF biotopi'!$A2056,1),""))</f>
        <v>0</v>
      </c>
      <c r="J2056" t="str">
        <f>IF(I2056=1,COUNTIF($I$2:I2056,1),"")</f>
        <v/>
      </c>
      <c r="K2056" t="str">
        <f>IFERROR(INDEX($B$2:$B$2873,MATCH(ROWS($J$2:J2056),$J$2:$J$2873,0)),"")</f>
        <v/>
      </c>
    </row>
    <row r="2057" spans="1:11">
      <c r="A2057" s="60" t="s">
        <v>544</v>
      </c>
      <c r="B2057" s="60" t="s">
        <v>812</v>
      </c>
      <c r="C2057" s="59">
        <v>0.2</v>
      </c>
      <c r="D2057" s="60" t="s">
        <v>39</v>
      </c>
      <c r="E2057" s="60" t="s">
        <v>40</v>
      </c>
      <c r="F2057" s="60" t="s">
        <v>40</v>
      </c>
      <c r="G2057" s="60" t="s">
        <v>41</v>
      </c>
      <c r="H2057" s="60" t="s">
        <v>41</v>
      </c>
      <c r="I2057">
        <f>--ISNUMBER(IFERROR(SEARCH(Anketa!$E$3,'SDF biotopi'!$A2057,1),""))</f>
        <v>0</v>
      </c>
      <c r="J2057" t="str">
        <f>IF(I2057=1,COUNTIF($I$2:I2057,1),"")</f>
        <v/>
      </c>
      <c r="K2057" t="str">
        <f>IFERROR(INDEX($B$2:$B$2873,MATCH(ROWS($J$2:J2057),$J$2:$J$2873,0)),"")</f>
        <v/>
      </c>
    </row>
    <row r="2058" spans="1:11">
      <c r="A2058" s="60" t="s">
        <v>544</v>
      </c>
      <c r="B2058" s="60" t="s">
        <v>827</v>
      </c>
      <c r="C2058" s="59">
        <v>4.46</v>
      </c>
      <c r="D2058" s="60" t="s">
        <v>39</v>
      </c>
      <c r="E2058" s="60" t="s">
        <v>41</v>
      </c>
      <c r="F2058" s="60" t="s">
        <v>40</v>
      </c>
      <c r="G2058" s="60" t="s">
        <v>210</v>
      </c>
      <c r="H2058" s="60" t="s">
        <v>210</v>
      </c>
      <c r="I2058">
        <f>--ISNUMBER(IFERROR(SEARCH(Anketa!$E$3,'SDF biotopi'!$A2058,1),""))</f>
        <v>0</v>
      </c>
      <c r="J2058" t="str">
        <f>IF(I2058=1,COUNTIF($I$2:I2058,1),"")</f>
        <v/>
      </c>
      <c r="K2058" t="str">
        <f>IFERROR(INDEX($B$2:$B$2873,MATCH(ROWS($J$2:J2058),$J$2:$J$2873,0)),"")</f>
        <v/>
      </c>
    </row>
    <row r="2059" spans="1:11">
      <c r="A2059" s="60" t="s">
        <v>544</v>
      </c>
      <c r="B2059" s="60" t="s">
        <v>815</v>
      </c>
      <c r="C2059" s="59">
        <v>0</v>
      </c>
      <c r="D2059" s="60" t="s">
        <v>39</v>
      </c>
      <c r="E2059" s="60" t="s">
        <v>41</v>
      </c>
      <c r="F2059" s="60" t="s">
        <v>41</v>
      </c>
      <c r="G2059" s="60" t="s">
        <v>41</v>
      </c>
      <c r="H2059" s="60" t="s">
        <v>41</v>
      </c>
      <c r="I2059">
        <f>--ISNUMBER(IFERROR(SEARCH(Anketa!$E$3,'SDF biotopi'!$A2059,1),""))</f>
        <v>0</v>
      </c>
      <c r="J2059" t="str">
        <f>IF(I2059=1,COUNTIF($I$2:I2059,1),"")</f>
        <v/>
      </c>
      <c r="K2059" t="str">
        <f>IFERROR(INDEX($B$2:$B$2873,MATCH(ROWS($J$2:J2059),$J$2:$J$2873,0)),"")</f>
        <v/>
      </c>
    </row>
    <row r="2060" spans="1:11">
      <c r="A2060" s="60" t="s">
        <v>544</v>
      </c>
      <c r="B2060" s="60" t="s">
        <v>825</v>
      </c>
      <c r="C2060" s="59">
        <v>5.08</v>
      </c>
      <c r="D2060" s="60" t="s">
        <v>39</v>
      </c>
      <c r="E2060" s="60" t="s">
        <v>41</v>
      </c>
      <c r="F2060" s="60" t="s">
        <v>40</v>
      </c>
      <c r="G2060" s="60" t="s">
        <v>41</v>
      </c>
      <c r="H2060" s="60" t="s">
        <v>41</v>
      </c>
      <c r="I2060">
        <f>--ISNUMBER(IFERROR(SEARCH(Anketa!$E$3,'SDF biotopi'!$A2060,1),""))</f>
        <v>0</v>
      </c>
      <c r="J2060" t="str">
        <f>IF(I2060=1,COUNTIF($I$2:I2060,1),"")</f>
        <v/>
      </c>
      <c r="K2060" t="str">
        <f>IFERROR(INDEX($B$2:$B$2873,MATCH(ROWS($J$2:J2060),$J$2:$J$2873,0)),"")</f>
        <v/>
      </c>
    </row>
    <row r="2061" spans="1:11">
      <c r="A2061" s="60" t="s">
        <v>544</v>
      </c>
      <c r="B2061" s="60" t="s">
        <v>823</v>
      </c>
      <c r="C2061" s="59">
        <v>116.04</v>
      </c>
      <c r="D2061" s="60" t="s">
        <v>39</v>
      </c>
      <c r="E2061" s="60" t="s">
        <v>210</v>
      </c>
      <c r="F2061" s="60" t="s">
        <v>210</v>
      </c>
      <c r="G2061" s="60" t="s">
        <v>41</v>
      </c>
      <c r="H2061" s="60" t="s">
        <v>41</v>
      </c>
      <c r="I2061">
        <f>--ISNUMBER(IFERROR(SEARCH(Anketa!$E$3,'SDF biotopi'!$A2061,1),""))</f>
        <v>0</v>
      </c>
      <c r="J2061" t="str">
        <f>IF(I2061=1,COUNTIF($I$2:I2061,1),"")</f>
        <v/>
      </c>
      <c r="K2061" t="str">
        <f>IFERROR(INDEX($B$2:$B$2873,MATCH(ROWS($J$2:J2061),$J$2:$J$2873,0)),"")</f>
        <v/>
      </c>
    </row>
    <row r="2062" spans="1:11">
      <c r="A2062" s="60" t="s">
        <v>544</v>
      </c>
      <c r="B2062" s="60" t="s">
        <v>817</v>
      </c>
      <c r="C2062" s="59">
        <v>6.45</v>
      </c>
      <c r="D2062" s="60" t="s">
        <v>39</v>
      </c>
      <c r="E2062" s="60" t="s">
        <v>41</v>
      </c>
      <c r="F2062" s="60" t="s">
        <v>41</v>
      </c>
      <c r="G2062" s="60" t="s">
        <v>41</v>
      </c>
      <c r="H2062" s="60" t="s">
        <v>41</v>
      </c>
      <c r="I2062">
        <f>--ISNUMBER(IFERROR(SEARCH(Anketa!$E$3,'SDF biotopi'!$A2062,1),""))</f>
        <v>0</v>
      </c>
      <c r="J2062" t="str">
        <f>IF(I2062=1,COUNTIF($I$2:I2062,1),"")</f>
        <v/>
      </c>
      <c r="K2062" t="str">
        <f>IFERROR(INDEX($B$2:$B$2873,MATCH(ROWS($J$2:J2062),$J$2:$J$2873,0)),"")</f>
        <v/>
      </c>
    </row>
    <row r="2063" spans="1:11">
      <c r="A2063" s="60" t="s">
        <v>546</v>
      </c>
      <c r="B2063" s="60" t="s">
        <v>825</v>
      </c>
      <c r="C2063" s="59">
        <v>14.33</v>
      </c>
      <c r="D2063" s="60" t="s">
        <v>39</v>
      </c>
      <c r="E2063" s="60" t="s">
        <v>50</v>
      </c>
      <c r="F2063" s="60" t="s">
        <v>40</v>
      </c>
      <c r="G2063" s="60" t="s">
        <v>41</v>
      </c>
      <c r="H2063" s="60" t="s">
        <v>40</v>
      </c>
      <c r="I2063">
        <f>--ISNUMBER(IFERROR(SEARCH(Anketa!$E$3,'SDF biotopi'!$A2063,1),""))</f>
        <v>0</v>
      </c>
      <c r="J2063" t="str">
        <f>IF(I2063=1,COUNTIF($I$2:I2063,1),"")</f>
        <v/>
      </c>
      <c r="K2063" t="str">
        <f>IFERROR(INDEX($B$2:$B$2873,MATCH(ROWS($J$2:J2063),$J$2:$J$2873,0)),"")</f>
        <v/>
      </c>
    </row>
    <row r="2064" spans="1:11">
      <c r="A2064" s="60" t="s">
        <v>546</v>
      </c>
      <c r="B2064" s="60" t="s">
        <v>802</v>
      </c>
      <c r="C2064" s="59">
        <v>44.75</v>
      </c>
      <c r="D2064" s="60" t="s">
        <v>39</v>
      </c>
      <c r="E2064" s="60" t="s">
        <v>40</v>
      </c>
      <c r="F2064" s="60" t="s">
        <v>40</v>
      </c>
      <c r="G2064" s="60" t="s">
        <v>41</v>
      </c>
      <c r="H2064" s="60" t="s">
        <v>210</v>
      </c>
      <c r="I2064">
        <f>--ISNUMBER(IFERROR(SEARCH(Anketa!$E$3,'SDF biotopi'!$A2064,1),""))</f>
        <v>0</v>
      </c>
      <c r="J2064" t="str">
        <f>IF(I2064=1,COUNTIF($I$2:I2064,1),"")</f>
        <v/>
      </c>
      <c r="K2064" t="str">
        <f>IFERROR(INDEX($B$2:$B$2873,MATCH(ROWS($J$2:J2064),$J$2:$J$2873,0)),"")</f>
        <v/>
      </c>
    </row>
    <row r="2065" spans="1:11">
      <c r="A2065" s="60" t="s">
        <v>546</v>
      </c>
      <c r="B2065" s="60" t="s">
        <v>808</v>
      </c>
      <c r="C2065" s="59">
        <v>1.29</v>
      </c>
      <c r="D2065" s="60" t="s">
        <v>39</v>
      </c>
      <c r="E2065" s="60" t="s">
        <v>50</v>
      </c>
      <c r="F2065" s="60" t="s">
        <v>40</v>
      </c>
      <c r="G2065" s="60" t="s">
        <v>41</v>
      </c>
      <c r="H2065" s="60" t="s">
        <v>40</v>
      </c>
      <c r="I2065">
        <f>--ISNUMBER(IFERROR(SEARCH(Anketa!$E$3,'SDF biotopi'!$A2065,1),""))</f>
        <v>0</v>
      </c>
      <c r="J2065" t="str">
        <f>IF(I2065=1,COUNTIF($I$2:I2065,1),"")</f>
        <v/>
      </c>
      <c r="K2065" t="str">
        <f>IFERROR(INDEX($B$2:$B$2873,MATCH(ROWS($J$2:J2065),$J$2:$J$2873,0)),"")</f>
        <v/>
      </c>
    </row>
    <row r="2066" spans="1:11">
      <c r="A2066" s="60" t="s">
        <v>546</v>
      </c>
      <c r="B2066" s="60" t="s">
        <v>820</v>
      </c>
      <c r="C2066" s="59">
        <v>1.43</v>
      </c>
      <c r="D2066" s="60" t="s">
        <v>39</v>
      </c>
      <c r="E2066" s="60" t="s">
        <v>41</v>
      </c>
      <c r="F2066" s="60" t="s">
        <v>40</v>
      </c>
      <c r="G2066" s="60" t="s">
        <v>41</v>
      </c>
      <c r="H2066" s="60" t="s">
        <v>41</v>
      </c>
      <c r="I2066">
        <f>--ISNUMBER(IFERROR(SEARCH(Anketa!$E$3,'SDF biotopi'!$A2066,1),""))</f>
        <v>0</v>
      </c>
      <c r="J2066" t="str">
        <f>IF(I2066=1,COUNTIF($I$2:I2066,1),"")</f>
        <v/>
      </c>
      <c r="K2066" t="str">
        <f>IFERROR(INDEX($B$2:$B$2873,MATCH(ROWS($J$2:J2066),$J$2:$J$2873,0)),"")</f>
        <v/>
      </c>
    </row>
    <row r="2067" spans="1:11">
      <c r="A2067" s="60" t="s">
        <v>546</v>
      </c>
      <c r="B2067" s="60" t="s">
        <v>846</v>
      </c>
      <c r="C2067" s="59">
        <v>70.989999999999995</v>
      </c>
      <c r="D2067" s="60" t="s">
        <v>39</v>
      </c>
      <c r="E2067" s="60" t="s">
        <v>41</v>
      </c>
      <c r="F2067" s="60" t="s">
        <v>41</v>
      </c>
      <c r="G2067" s="60" t="s">
        <v>41</v>
      </c>
      <c r="H2067" s="60" t="s">
        <v>41</v>
      </c>
      <c r="I2067">
        <f>--ISNUMBER(IFERROR(SEARCH(Anketa!$E$3,'SDF biotopi'!$A2067,1),""))</f>
        <v>0</v>
      </c>
      <c r="J2067" t="str">
        <f>IF(I2067=1,COUNTIF($I$2:I2067,1),"")</f>
        <v/>
      </c>
      <c r="K2067" t="str">
        <f>IFERROR(INDEX($B$2:$B$2873,MATCH(ROWS($J$2:J2067),$J$2:$J$2873,0)),"")</f>
        <v/>
      </c>
    </row>
    <row r="2068" spans="1:11">
      <c r="A2068" s="60" t="s">
        <v>546</v>
      </c>
      <c r="B2068" s="60" t="s">
        <v>840</v>
      </c>
      <c r="C2068" s="59">
        <v>0.69</v>
      </c>
      <c r="D2068" s="60" t="s">
        <v>39</v>
      </c>
      <c r="E2068" s="60" t="s">
        <v>40</v>
      </c>
      <c r="F2068" s="60" t="s">
        <v>40</v>
      </c>
      <c r="G2068" s="60" t="s">
        <v>40</v>
      </c>
      <c r="H2068" s="60" t="s">
        <v>40</v>
      </c>
      <c r="I2068">
        <f>--ISNUMBER(IFERROR(SEARCH(Anketa!$E$3,'SDF biotopi'!$A2068,1),""))</f>
        <v>0</v>
      </c>
      <c r="J2068" t="str">
        <f>IF(I2068=1,COUNTIF($I$2:I2068,1),"")</f>
        <v/>
      </c>
      <c r="K2068" t="str">
        <f>IFERROR(INDEX($B$2:$B$2873,MATCH(ROWS($J$2:J2068),$J$2:$J$2873,0)),"")</f>
        <v/>
      </c>
    </row>
    <row r="2069" spans="1:11">
      <c r="A2069" s="60" t="s">
        <v>546</v>
      </c>
      <c r="B2069" s="60" t="s">
        <v>807</v>
      </c>
      <c r="C2069" s="59">
        <v>1.26</v>
      </c>
      <c r="D2069" s="60" t="s">
        <v>39</v>
      </c>
      <c r="E2069" s="60" t="s">
        <v>50</v>
      </c>
      <c r="F2069" s="60" t="s">
        <v>40</v>
      </c>
      <c r="G2069" s="60" t="s">
        <v>41</v>
      </c>
      <c r="H2069" s="60" t="s">
        <v>40</v>
      </c>
      <c r="I2069">
        <f>--ISNUMBER(IFERROR(SEARCH(Anketa!$E$3,'SDF biotopi'!$A2069,1),""))</f>
        <v>0</v>
      </c>
      <c r="J2069" t="str">
        <f>IF(I2069=1,COUNTIF($I$2:I2069,1),"")</f>
        <v/>
      </c>
      <c r="K2069" t="str">
        <f>IFERROR(INDEX($B$2:$B$2873,MATCH(ROWS($J$2:J2069),$J$2:$J$2873,0)),"")</f>
        <v/>
      </c>
    </row>
    <row r="2070" spans="1:11">
      <c r="A2070" s="60" t="s">
        <v>546</v>
      </c>
      <c r="B2070" s="60" t="s">
        <v>848</v>
      </c>
      <c r="C2070" s="59">
        <v>16.329999999999998</v>
      </c>
      <c r="D2070" s="60" t="s">
        <v>39</v>
      </c>
      <c r="E2070" s="60" t="s">
        <v>40</v>
      </c>
      <c r="F2070" s="60" t="s">
        <v>40</v>
      </c>
      <c r="G2070" s="60" t="s">
        <v>40</v>
      </c>
      <c r="H2070" s="60" t="s">
        <v>40</v>
      </c>
      <c r="I2070">
        <f>--ISNUMBER(IFERROR(SEARCH(Anketa!$E$3,'SDF biotopi'!$A2070,1),""))</f>
        <v>0</v>
      </c>
      <c r="J2070" t="str">
        <f>IF(I2070=1,COUNTIF($I$2:I2070,1),"")</f>
        <v/>
      </c>
      <c r="K2070" t="str">
        <f>IFERROR(INDEX($B$2:$B$2873,MATCH(ROWS($J$2:J2070),$J$2:$J$2873,0)),"")</f>
        <v/>
      </c>
    </row>
    <row r="2071" spans="1:11">
      <c r="A2071" s="60" t="s">
        <v>546</v>
      </c>
      <c r="B2071" s="60" t="s">
        <v>859</v>
      </c>
      <c r="C2071" s="61"/>
      <c r="D2071" s="60" t="s">
        <v>39</v>
      </c>
      <c r="E2071" s="60" t="s">
        <v>50</v>
      </c>
      <c r="F2071" s="60" t="s">
        <v>824</v>
      </c>
      <c r="G2071" s="60" t="s">
        <v>824</v>
      </c>
      <c r="H2071" s="60" t="s">
        <v>824</v>
      </c>
      <c r="I2071">
        <f>--ISNUMBER(IFERROR(SEARCH(Anketa!$E$3,'SDF biotopi'!$A2071,1),""))</f>
        <v>0</v>
      </c>
      <c r="J2071" t="str">
        <f>IF(I2071=1,COUNTIF($I$2:I2071,1),"")</f>
        <v/>
      </c>
      <c r="K2071" t="str">
        <f>IFERROR(INDEX($B$2:$B$2873,MATCH(ROWS($J$2:J2071),$J$2:$J$2873,0)),"")</f>
        <v/>
      </c>
    </row>
    <row r="2072" spans="1:11">
      <c r="A2072" s="60" t="s">
        <v>546</v>
      </c>
      <c r="B2072" s="60" t="s">
        <v>853</v>
      </c>
      <c r="C2072" s="59">
        <v>1159.32</v>
      </c>
      <c r="D2072" s="60" t="s">
        <v>39</v>
      </c>
      <c r="E2072" s="60" t="s">
        <v>41</v>
      </c>
      <c r="F2072" s="60" t="s">
        <v>40</v>
      </c>
      <c r="G2072" s="60" t="s">
        <v>40</v>
      </c>
      <c r="H2072" s="60" t="s">
        <v>40</v>
      </c>
      <c r="I2072">
        <f>--ISNUMBER(IFERROR(SEARCH(Anketa!$E$3,'SDF biotopi'!$A2072,1),""))</f>
        <v>0</v>
      </c>
      <c r="J2072" t="str">
        <f>IF(I2072=1,COUNTIF($I$2:I2072,1),"")</f>
        <v/>
      </c>
      <c r="K2072" t="str">
        <f>IFERROR(INDEX($B$2:$B$2873,MATCH(ROWS($J$2:J2072),$J$2:$J$2873,0)),"")</f>
        <v/>
      </c>
    </row>
    <row r="2073" spans="1:11">
      <c r="A2073" s="60" t="s">
        <v>548</v>
      </c>
      <c r="B2073" s="60" t="s">
        <v>836</v>
      </c>
      <c r="C2073" s="59">
        <v>66.09</v>
      </c>
      <c r="D2073" s="60" t="s">
        <v>39</v>
      </c>
      <c r="E2073" s="60" t="s">
        <v>40</v>
      </c>
      <c r="F2073" s="60" t="s">
        <v>40</v>
      </c>
      <c r="G2073" s="60" t="s">
        <v>41</v>
      </c>
      <c r="H2073" s="60" t="s">
        <v>40</v>
      </c>
      <c r="I2073">
        <f>--ISNUMBER(IFERROR(SEARCH(Anketa!$E$3,'SDF biotopi'!$A2073,1),""))</f>
        <v>0</v>
      </c>
      <c r="J2073" t="str">
        <f>IF(I2073=1,COUNTIF($I$2:I2073,1),"")</f>
        <v/>
      </c>
      <c r="K2073" t="str">
        <f>IFERROR(INDEX($B$2:$B$2873,MATCH(ROWS($J$2:J2073),$J$2:$J$2873,0)),"")</f>
        <v/>
      </c>
    </row>
    <row r="2074" spans="1:11">
      <c r="A2074" s="60" t="s">
        <v>548</v>
      </c>
      <c r="B2074" s="60" t="s">
        <v>810</v>
      </c>
      <c r="C2074" s="59">
        <v>20.309999999999999</v>
      </c>
      <c r="D2074" s="60" t="s">
        <v>39</v>
      </c>
      <c r="E2074" s="60" t="s">
        <v>210</v>
      </c>
      <c r="F2074" s="60" t="s">
        <v>40</v>
      </c>
      <c r="G2074" s="60" t="s">
        <v>210</v>
      </c>
      <c r="H2074" s="60" t="s">
        <v>210</v>
      </c>
      <c r="I2074">
        <f>--ISNUMBER(IFERROR(SEARCH(Anketa!$E$3,'SDF biotopi'!$A2074,1),""))</f>
        <v>0</v>
      </c>
      <c r="J2074" t="str">
        <f>IF(I2074=1,COUNTIF($I$2:I2074,1),"")</f>
        <v/>
      </c>
      <c r="K2074" t="str">
        <f>IFERROR(INDEX($B$2:$B$2873,MATCH(ROWS($J$2:J2074),$J$2:$J$2873,0)),"")</f>
        <v/>
      </c>
    </row>
    <row r="2075" spans="1:11">
      <c r="A2075" s="60" t="s">
        <v>550</v>
      </c>
      <c r="B2075" s="60" t="s">
        <v>820</v>
      </c>
      <c r="C2075" s="59">
        <v>0.32</v>
      </c>
      <c r="D2075" s="60" t="s">
        <v>39</v>
      </c>
      <c r="E2075" s="60" t="s">
        <v>818</v>
      </c>
      <c r="F2075" s="60" t="s">
        <v>40</v>
      </c>
      <c r="G2075" s="60" t="s">
        <v>818</v>
      </c>
      <c r="H2075" s="60" t="s">
        <v>818</v>
      </c>
      <c r="I2075">
        <f>--ISNUMBER(IFERROR(SEARCH(Anketa!$E$3,'SDF biotopi'!$A2075,1),""))</f>
        <v>0</v>
      </c>
      <c r="J2075" t="str">
        <f>IF(I2075=1,COUNTIF($I$2:I2075,1),"")</f>
        <v/>
      </c>
      <c r="K2075" t="str">
        <f>IFERROR(INDEX($B$2:$B$2873,MATCH(ROWS($J$2:J2075),$J$2:$J$2873,0)),"")</f>
        <v/>
      </c>
    </row>
    <row r="2076" spans="1:11">
      <c r="A2076" s="60" t="s">
        <v>550</v>
      </c>
      <c r="B2076" s="60" t="s">
        <v>812</v>
      </c>
      <c r="C2076" s="59">
        <v>38</v>
      </c>
      <c r="D2076" s="60" t="s">
        <v>39</v>
      </c>
      <c r="E2076" s="60" t="s">
        <v>41</v>
      </c>
      <c r="F2076" s="60" t="s">
        <v>41</v>
      </c>
      <c r="G2076" s="60" t="s">
        <v>210</v>
      </c>
      <c r="H2076" s="60" t="s">
        <v>41</v>
      </c>
      <c r="I2076">
        <f>--ISNUMBER(IFERROR(SEARCH(Anketa!$E$3,'SDF biotopi'!$A2076,1),""))</f>
        <v>0</v>
      </c>
      <c r="J2076" t="str">
        <f>IF(I2076=1,COUNTIF($I$2:I2076,1),"")</f>
        <v/>
      </c>
      <c r="K2076" t="str">
        <f>IFERROR(INDEX($B$2:$B$2873,MATCH(ROWS($J$2:J2076),$J$2:$J$2873,0)),"")</f>
        <v/>
      </c>
    </row>
    <row r="2077" spans="1:11">
      <c r="A2077" s="60" t="s">
        <v>550</v>
      </c>
      <c r="B2077" s="60" t="s">
        <v>808</v>
      </c>
      <c r="C2077" s="61"/>
      <c r="D2077" s="60" t="s">
        <v>67</v>
      </c>
      <c r="E2077" s="60" t="s">
        <v>50</v>
      </c>
      <c r="F2077" s="60" t="s">
        <v>824</v>
      </c>
      <c r="G2077" s="60" t="s">
        <v>824</v>
      </c>
      <c r="H2077" s="60" t="s">
        <v>824</v>
      </c>
      <c r="I2077">
        <f>--ISNUMBER(IFERROR(SEARCH(Anketa!$E$3,'SDF biotopi'!$A2077,1),""))</f>
        <v>0</v>
      </c>
      <c r="J2077" t="str">
        <f>IF(I2077=1,COUNTIF($I$2:I2077,1),"")</f>
        <v/>
      </c>
      <c r="K2077" t="str">
        <f>IFERROR(INDEX($B$2:$B$2873,MATCH(ROWS($J$2:J2077),$J$2:$J$2873,0)),"")</f>
        <v/>
      </c>
    </row>
    <row r="2078" spans="1:11">
      <c r="A2078" s="60" t="s">
        <v>550</v>
      </c>
      <c r="B2078" s="60" t="s">
        <v>807</v>
      </c>
      <c r="C2078" s="59">
        <v>14.72</v>
      </c>
      <c r="D2078" s="60" t="s">
        <v>39</v>
      </c>
      <c r="E2078" s="60" t="s">
        <v>818</v>
      </c>
      <c r="F2078" s="60" t="s">
        <v>40</v>
      </c>
      <c r="G2078" s="60" t="s">
        <v>818</v>
      </c>
      <c r="H2078" s="60" t="s">
        <v>818</v>
      </c>
      <c r="I2078">
        <f>--ISNUMBER(IFERROR(SEARCH(Anketa!$E$3,'SDF biotopi'!$A2078,1),""))</f>
        <v>0</v>
      </c>
      <c r="J2078" t="str">
        <f>IF(I2078=1,COUNTIF($I$2:I2078,1),"")</f>
        <v/>
      </c>
      <c r="K2078" t="str">
        <f>IFERROR(INDEX($B$2:$B$2873,MATCH(ROWS($J$2:J2078),$J$2:$J$2873,0)),"")</f>
        <v/>
      </c>
    </row>
    <row r="2079" spans="1:11">
      <c r="A2079" s="60" t="s">
        <v>550</v>
      </c>
      <c r="B2079" s="60" t="s">
        <v>802</v>
      </c>
      <c r="C2079" s="59">
        <v>39.49</v>
      </c>
      <c r="D2079" s="60" t="s">
        <v>39</v>
      </c>
      <c r="E2079" s="60" t="s">
        <v>41</v>
      </c>
      <c r="F2079" s="60" t="s">
        <v>40</v>
      </c>
      <c r="G2079" s="60" t="s">
        <v>41</v>
      </c>
      <c r="H2079" s="60" t="s">
        <v>210</v>
      </c>
      <c r="I2079">
        <f>--ISNUMBER(IFERROR(SEARCH(Anketa!$E$3,'SDF biotopi'!$A2079,1),""))</f>
        <v>0</v>
      </c>
      <c r="J2079" t="str">
        <f>IF(I2079=1,COUNTIF($I$2:I2079,1),"")</f>
        <v/>
      </c>
      <c r="K2079" t="str">
        <f>IFERROR(INDEX($B$2:$B$2873,MATCH(ROWS($J$2:J2079),$J$2:$J$2873,0)),"")</f>
        <v/>
      </c>
    </row>
    <row r="2080" spans="1:11">
      <c r="A2080" s="60" t="s">
        <v>550</v>
      </c>
      <c r="B2080" s="60" t="s">
        <v>811</v>
      </c>
      <c r="C2080" s="59">
        <v>32.880000000000003</v>
      </c>
      <c r="D2080" s="60" t="s">
        <v>39</v>
      </c>
      <c r="E2080" s="60" t="s">
        <v>40</v>
      </c>
      <c r="F2080" s="60" t="s">
        <v>40</v>
      </c>
      <c r="G2080" s="60" t="s">
        <v>41</v>
      </c>
      <c r="H2080" s="60" t="s">
        <v>210</v>
      </c>
      <c r="I2080">
        <f>--ISNUMBER(IFERROR(SEARCH(Anketa!$E$3,'SDF biotopi'!$A2080,1),""))</f>
        <v>0</v>
      </c>
      <c r="J2080" t="str">
        <f>IF(I2080=1,COUNTIF($I$2:I2080,1),"")</f>
        <v/>
      </c>
      <c r="K2080" t="str">
        <f>IFERROR(INDEX($B$2:$B$2873,MATCH(ROWS($J$2:J2080),$J$2:$J$2873,0)),"")</f>
        <v/>
      </c>
    </row>
    <row r="2081" spans="1:11">
      <c r="A2081" s="60" t="s">
        <v>550</v>
      </c>
      <c r="B2081" s="60" t="s">
        <v>816</v>
      </c>
      <c r="C2081" s="59">
        <v>17.37</v>
      </c>
      <c r="D2081" s="60" t="s">
        <v>39</v>
      </c>
      <c r="E2081" s="60" t="s">
        <v>818</v>
      </c>
      <c r="F2081" s="60" t="s">
        <v>40</v>
      </c>
      <c r="G2081" s="60" t="s">
        <v>818</v>
      </c>
      <c r="H2081" s="60" t="s">
        <v>818</v>
      </c>
      <c r="I2081">
        <f>--ISNUMBER(IFERROR(SEARCH(Anketa!$E$3,'SDF biotopi'!$A2081,1),""))</f>
        <v>0</v>
      </c>
      <c r="J2081" t="str">
        <f>IF(I2081=1,COUNTIF($I$2:I2081,1),"")</f>
        <v/>
      </c>
      <c r="K2081" t="str">
        <f>IFERROR(INDEX($B$2:$B$2873,MATCH(ROWS($J$2:J2081),$J$2:$J$2873,0)),"")</f>
        <v/>
      </c>
    </row>
    <row r="2082" spans="1:11">
      <c r="A2082" s="60" t="s">
        <v>550</v>
      </c>
      <c r="B2082" s="60" t="s">
        <v>834</v>
      </c>
      <c r="C2082" s="59">
        <v>0.02</v>
      </c>
      <c r="D2082" s="60" t="s">
        <v>39</v>
      </c>
      <c r="E2082" s="60" t="s">
        <v>818</v>
      </c>
      <c r="F2082" s="60" t="s">
        <v>40</v>
      </c>
      <c r="G2082" s="60" t="s">
        <v>818</v>
      </c>
      <c r="H2082" s="60" t="s">
        <v>818</v>
      </c>
      <c r="I2082">
        <f>--ISNUMBER(IFERROR(SEARCH(Anketa!$E$3,'SDF biotopi'!$A2082,1),""))</f>
        <v>0</v>
      </c>
      <c r="J2082" t="str">
        <f>IF(I2082=1,COUNTIF($I$2:I2082,1),"")</f>
        <v/>
      </c>
      <c r="K2082" t="str">
        <f>IFERROR(INDEX($B$2:$B$2873,MATCH(ROWS($J$2:J2082),$J$2:$J$2873,0)),"")</f>
        <v/>
      </c>
    </row>
    <row r="2083" spans="1:11">
      <c r="A2083" s="60" t="s">
        <v>552</v>
      </c>
      <c r="B2083" s="60" t="s">
        <v>807</v>
      </c>
      <c r="C2083" s="59">
        <v>6.17</v>
      </c>
      <c r="D2083" s="60" t="s">
        <v>39</v>
      </c>
      <c r="E2083" s="60" t="s">
        <v>818</v>
      </c>
      <c r="F2083" s="60" t="s">
        <v>40</v>
      </c>
      <c r="G2083" s="60" t="s">
        <v>818</v>
      </c>
      <c r="H2083" s="60" t="s">
        <v>818</v>
      </c>
      <c r="I2083">
        <f>--ISNUMBER(IFERROR(SEARCH(Anketa!$E$3,'SDF biotopi'!$A2083,1),""))</f>
        <v>0</v>
      </c>
      <c r="J2083" t="str">
        <f>IF(I2083=1,COUNTIF($I$2:I2083,1),"")</f>
        <v/>
      </c>
      <c r="K2083" t="str">
        <f>IFERROR(INDEX($B$2:$B$2873,MATCH(ROWS($J$2:J2083),$J$2:$J$2873,0)),"")</f>
        <v/>
      </c>
    </row>
    <row r="2084" spans="1:11">
      <c r="A2084" s="60" t="s">
        <v>552</v>
      </c>
      <c r="B2084" s="60" t="s">
        <v>820</v>
      </c>
      <c r="C2084" s="59">
        <v>0.05</v>
      </c>
      <c r="D2084" s="60" t="s">
        <v>39</v>
      </c>
      <c r="E2084" s="60" t="s">
        <v>818</v>
      </c>
      <c r="F2084" s="60" t="s">
        <v>40</v>
      </c>
      <c r="G2084" s="60" t="s">
        <v>818</v>
      </c>
      <c r="H2084" s="60" t="s">
        <v>818</v>
      </c>
      <c r="I2084">
        <f>--ISNUMBER(IFERROR(SEARCH(Anketa!$E$3,'SDF biotopi'!$A2084,1),""))</f>
        <v>0</v>
      </c>
      <c r="J2084" t="str">
        <f>IF(I2084=1,COUNTIF($I$2:I2084,1),"")</f>
        <v/>
      </c>
      <c r="K2084" t="str">
        <f>IFERROR(INDEX($B$2:$B$2873,MATCH(ROWS($J$2:J2084),$J$2:$J$2873,0)),"")</f>
        <v/>
      </c>
    </row>
    <row r="2085" spans="1:11">
      <c r="A2085" s="60" t="s">
        <v>552</v>
      </c>
      <c r="B2085" s="60" t="s">
        <v>802</v>
      </c>
      <c r="C2085" s="59">
        <v>81.66</v>
      </c>
      <c r="D2085" s="60" t="s">
        <v>39</v>
      </c>
      <c r="E2085" s="60" t="s">
        <v>210</v>
      </c>
      <c r="F2085" s="60" t="s">
        <v>40</v>
      </c>
      <c r="G2085" s="60" t="s">
        <v>210</v>
      </c>
      <c r="H2085" s="60" t="s">
        <v>210</v>
      </c>
      <c r="I2085">
        <f>--ISNUMBER(IFERROR(SEARCH(Anketa!$E$3,'SDF biotopi'!$A2085,1),""))</f>
        <v>0</v>
      </c>
      <c r="J2085" t="str">
        <f>IF(I2085=1,COUNTIF($I$2:I2085,1),"")</f>
        <v/>
      </c>
      <c r="K2085" t="str">
        <f>IFERROR(INDEX($B$2:$B$2873,MATCH(ROWS($J$2:J2085),$J$2:$J$2873,0)),"")</f>
        <v/>
      </c>
    </row>
    <row r="2086" spans="1:11">
      <c r="A2086" s="60" t="s">
        <v>552</v>
      </c>
      <c r="B2086" s="60" t="s">
        <v>809</v>
      </c>
      <c r="C2086" s="59">
        <v>0.31</v>
      </c>
      <c r="D2086" s="60" t="s">
        <v>39</v>
      </c>
      <c r="E2086" s="60" t="s">
        <v>818</v>
      </c>
      <c r="F2086" s="60" t="s">
        <v>40</v>
      </c>
      <c r="G2086" s="60" t="s">
        <v>818</v>
      </c>
      <c r="H2086" s="60" t="s">
        <v>818</v>
      </c>
      <c r="I2086">
        <f>--ISNUMBER(IFERROR(SEARCH(Anketa!$E$3,'SDF biotopi'!$A2086,1),""))</f>
        <v>0</v>
      </c>
      <c r="J2086" t="str">
        <f>IF(I2086=1,COUNTIF($I$2:I2086,1),"")</f>
        <v/>
      </c>
      <c r="K2086" t="str">
        <f>IFERROR(INDEX($B$2:$B$2873,MATCH(ROWS($J$2:J2086),$J$2:$J$2873,0)),"")</f>
        <v/>
      </c>
    </row>
    <row r="2087" spans="1:11">
      <c r="A2087" s="60" t="s">
        <v>552</v>
      </c>
      <c r="B2087" s="60" t="s">
        <v>816</v>
      </c>
      <c r="C2087" s="59">
        <v>18.170000000000002</v>
      </c>
      <c r="D2087" s="60" t="s">
        <v>39</v>
      </c>
      <c r="E2087" s="60" t="s">
        <v>818</v>
      </c>
      <c r="F2087" s="60" t="s">
        <v>40</v>
      </c>
      <c r="G2087" s="60" t="s">
        <v>818</v>
      </c>
      <c r="H2087" s="60" t="s">
        <v>818</v>
      </c>
      <c r="I2087">
        <f>--ISNUMBER(IFERROR(SEARCH(Anketa!$E$3,'SDF biotopi'!$A2087,1),""))</f>
        <v>0</v>
      </c>
      <c r="J2087" t="str">
        <f>IF(I2087=1,COUNTIF($I$2:I2087,1),"")</f>
        <v/>
      </c>
      <c r="K2087" t="str">
        <f>IFERROR(INDEX($B$2:$B$2873,MATCH(ROWS($J$2:J2087),$J$2:$J$2873,0)),"")</f>
        <v/>
      </c>
    </row>
    <row r="2088" spans="1:11">
      <c r="A2088" s="60" t="s">
        <v>552</v>
      </c>
      <c r="B2088" s="60" t="s">
        <v>808</v>
      </c>
      <c r="C2088" s="59">
        <v>63.62</v>
      </c>
      <c r="D2088" s="60" t="s">
        <v>39</v>
      </c>
      <c r="E2088" s="60" t="s">
        <v>210</v>
      </c>
      <c r="F2088" s="60" t="s">
        <v>40</v>
      </c>
      <c r="G2088" s="60" t="s">
        <v>210</v>
      </c>
      <c r="H2088" s="60" t="s">
        <v>210</v>
      </c>
      <c r="I2088">
        <f>--ISNUMBER(IFERROR(SEARCH(Anketa!$E$3,'SDF biotopi'!$A2088,1),""))</f>
        <v>0</v>
      </c>
      <c r="J2088" t="str">
        <f>IF(I2088=1,COUNTIF($I$2:I2088,1),"")</f>
        <v/>
      </c>
      <c r="K2088" t="str">
        <f>IFERROR(INDEX($B$2:$B$2873,MATCH(ROWS($J$2:J2088),$J$2:$J$2873,0)),"")</f>
        <v/>
      </c>
    </row>
    <row r="2089" spans="1:11">
      <c r="A2089" s="60" t="s">
        <v>554</v>
      </c>
      <c r="B2089" s="60" t="s">
        <v>810</v>
      </c>
      <c r="C2089" s="59">
        <v>3.17</v>
      </c>
      <c r="D2089" s="60" t="s">
        <v>39</v>
      </c>
      <c r="E2089" s="60" t="s">
        <v>818</v>
      </c>
      <c r="F2089" s="60" t="s">
        <v>40</v>
      </c>
      <c r="G2089" s="60" t="s">
        <v>818</v>
      </c>
      <c r="H2089" s="60" t="s">
        <v>818</v>
      </c>
      <c r="I2089">
        <f>--ISNUMBER(IFERROR(SEARCH(Anketa!$E$3,'SDF biotopi'!$A2089,1),""))</f>
        <v>0</v>
      </c>
      <c r="J2089" t="str">
        <f>IF(I2089=1,COUNTIF($I$2:I2089,1),"")</f>
        <v/>
      </c>
      <c r="K2089" t="str">
        <f>IFERROR(INDEX($B$2:$B$2873,MATCH(ROWS($J$2:J2089),$J$2:$J$2873,0)),"")</f>
        <v/>
      </c>
    </row>
    <row r="2090" spans="1:11">
      <c r="A2090" s="60" t="s">
        <v>554</v>
      </c>
      <c r="B2090" s="60" t="s">
        <v>825</v>
      </c>
      <c r="C2090" s="59">
        <v>9.42</v>
      </c>
      <c r="D2090" s="60" t="s">
        <v>39</v>
      </c>
      <c r="E2090" s="60" t="s">
        <v>818</v>
      </c>
      <c r="F2090" s="60" t="s">
        <v>40</v>
      </c>
      <c r="G2090" s="60" t="s">
        <v>818</v>
      </c>
      <c r="H2090" s="60" t="s">
        <v>818</v>
      </c>
      <c r="I2090">
        <f>--ISNUMBER(IFERROR(SEARCH(Anketa!$E$3,'SDF biotopi'!$A2090,1),""))</f>
        <v>0</v>
      </c>
      <c r="J2090" t="str">
        <f>IF(I2090=1,COUNTIF($I$2:I2090,1),"")</f>
        <v/>
      </c>
      <c r="K2090" t="str">
        <f>IFERROR(INDEX($B$2:$B$2873,MATCH(ROWS($J$2:J2090),$J$2:$J$2873,0)),"")</f>
        <v/>
      </c>
    </row>
    <row r="2091" spans="1:11">
      <c r="A2091" s="60" t="s">
        <v>554</v>
      </c>
      <c r="B2091" s="60" t="s">
        <v>821</v>
      </c>
      <c r="C2091" s="59">
        <v>0</v>
      </c>
      <c r="D2091" s="60" t="s">
        <v>39</v>
      </c>
      <c r="E2091" s="60" t="s">
        <v>818</v>
      </c>
      <c r="F2091" s="60" t="s">
        <v>40</v>
      </c>
      <c r="G2091" s="60" t="s">
        <v>818</v>
      </c>
      <c r="H2091" s="60" t="s">
        <v>818</v>
      </c>
      <c r="I2091">
        <f>--ISNUMBER(IFERROR(SEARCH(Anketa!$E$3,'SDF biotopi'!$A2091,1),""))</f>
        <v>0</v>
      </c>
      <c r="J2091" t="str">
        <f>IF(I2091=1,COUNTIF($I$2:I2091,1),"")</f>
        <v/>
      </c>
      <c r="K2091" t="str">
        <f>IFERROR(INDEX($B$2:$B$2873,MATCH(ROWS($J$2:J2091),$J$2:$J$2873,0)),"")</f>
        <v/>
      </c>
    </row>
    <row r="2092" spans="1:11">
      <c r="A2092" s="60" t="s">
        <v>554</v>
      </c>
      <c r="B2092" s="60" t="s">
        <v>808</v>
      </c>
      <c r="C2092" s="59">
        <v>9.06</v>
      </c>
      <c r="D2092" s="60" t="s">
        <v>39</v>
      </c>
      <c r="E2092" s="60" t="s">
        <v>210</v>
      </c>
      <c r="F2092" s="60" t="s">
        <v>40</v>
      </c>
      <c r="G2092" s="60" t="s">
        <v>210</v>
      </c>
      <c r="H2092" s="60" t="s">
        <v>210</v>
      </c>
      <c r="I2092">
        <f>--ISNUMBER(IFERROR(SEARCH(Anketa!$E$3,'SDF biotopi'!$A2092,1),""))</f>
        <v>0</v>
      </c>
      <c r="J2092" t="str">
        <f>IF(I2092=1,COUNTIF($I$2:I2092,1),"")</f>
        <v/>
      </c>
      <c r="K2092" t="str">
        <f>IFERROR(INDEX($B$2:$B$2873,MATCH(ROWS($J$2:J2092),$J$2:$J$2873,0)),"")</f>
        <v/>
      </c>
    </row>
    <row r="2093" spans="1:11">
      <c r="A2093" s="60" t="s">
        <v>554</v>
      </c>
      <c r="B2093" s="60" t="s">
        <v>816</v>
      </c>
      <c r="C2093" s="59">
        <v>1.5</v>
      </c>
      <c r="D2093" s="60" t="s">
        <v>39</v>
      </c>
      <c r="E2093" s="60" t="s">
        <v>818</v>
      </c>
      <c r="F2093" s="60" t="s">
        <v>40</v>
      </c>
      <c r="G2093" s="60" t="s">
        <v>818</v>
      </c>
      <c r="H2093" s="60" t="s">
        <v>818</v>
      </c>
      <c r="I2093">
        <f>--ISNUMBER(IFERROR(SEARCH(Anketa!$E$3,'SDF biotopi'!$A2093,1),""))</f>
        <v>0</v>
      </c>
      <c r="J2093" t="str">
        <f>IF(I2093=1,COUNTIF($I$2:I2093,1),"")</f>
        <v/>
      </c>
      <c r="K2093" t="str">
        <f>IFERROR(INDEX($B$2:$B$2873,MATCH(ROWS($J$2:J2093),$J$2:$J$2873,0)),"")</f>
        <v/>
      </c>
    </row>
    <row r="2094" spans="1:11">
      <c r="A2094" s="60" t="s">
        <v>554</v>
      </c>
      <c r="B2094" s="60" t="s">
        <v>807</v>
      </c>
      <c r="C2094" s="59">
        <v>0.47</v>
      </c>
      <c r="D2094" s="60" t="s">
        <v>39</v>
      </c>
      <c r="E2094" s="60" t="s">
        <v>818</v>
      </c>
      <c r="F2094" s="60" t="s">
        <v>40</v>
      </c>
      <c r="G2094" s="60" t="s">
        <v>818</v>
      </c>
      <c r="H2094" s="60" t="s">
        <v>818</v>
      </c>
      <c r="I2094">
        <f>--ISNUMBER(IFERROR(SEARCH(Anketa!$E$3,'SDF biotopi'!$A2094,1),""))</f>
        <v>0</v>
      </c>
      <c r="J2094" t="str">
        <f>IF(I2094=1,COUNTIF($I$2:I2094,1),"")</f>
        <v/>
      </c>
      <c r="K2094" t="str">
        <f>IFERROR(INDEX($B$2:$B$2873,MATCH(ROWS($J$2:J2094),$J$2:$J$2873,0)),"")</f>
        <v/>
      </c>
    </row>
    <row r="2095" spans="1:11">
      <c r="A2095" s="60" t="s">
        <v>554</v>
      </c>
      <c r="B2095" s="60" t="s">
        <v>827</v>
      </c>
      <c r="C2095" s="59">
        <v>2.73</v>
      </c>
      <c r="D2095" s="60" t="s">
        <v>39</v>
      </c>
      <c r="E2095" s="60" t="s">
        <v>818</v>
      </c>
      <c r="F2095" s="60" t="s">
        <v>40</v>
      </c>
      <c r="G2095" s="60" t="s">
        <v>818</v>
      </c>
      <c r="H2095" s="60" t="s">
        <v>818</v>
      </c>
      <c r="I2095">
        <f>--ISNUMBER(IFERROR(SEARCH(Anketa!$E$3,'SDF biotopi'!$A2095,1),""))</f>
        <v>0</v>
      </c>
      <c r="J2095" t="str">
        <f>IF(I2095=1,COUNTIF($I$2:I2095,1),"")</f>
        <v/>
      </c>
      <c r="K2095" t="str">
        <f>IFERROR(INDEX($B$2:$B$2873,MATCH(ROWS($J$2:J2095),$J$2:$J$2873,0)),"")</f>
        <v/>
      </c>
    </row>
    <row r="2096" spans="1:11">
      <c r="A2096" s="60" t="s">
        <v>554</v>
      </c>
      <c r="B2096" s="60" t="s">
        <v>820</v>
      </c>
      <c r="C2096" s="59">
        <v>0.81</v>
      </c>
      <c r="D2096" s="60" t="s">
        <v>39</v>
      </c>
      <c r="E2096" s="60" t="s">
        <v>210</v>
      </c>
      <c r="F2096" s="60" t="s">
        <v>40</v>
      </c>
      <c r="G2096" s="60" t="s">
        <v>210</v>
      </c>
      <c r="H2096" s="60" t="s">
        <v>41</v>
      </c>
      <c r="I2096">
        <f>--ISNUMBER(IFERROR(SEARCH(Anketa!$E$3,'SDF biotopi'!$A2096,1),""))</f>
        <v>0</v>
      </c>
      <c r="J2096" t="str">
        <f>IF(I2096=1,COUNTIF($I$2:I2096,1),"")</f>
        <v/>
      </c>
      <c r="K2096" t="str">
        <f>IFERROR(INDEX($B$2:$B$2873,MATCH(ROWS($J$2:J2096),$J$2:$J$2873,0)),"")</f>
        <v/>
      </c>
    </row>
    <row r="2097" spans="1:11">
      <c r="A2097" s="60" t="s">
        <v>554</v>
      </c>
      <c r="B2097" s="60" t="s">
        <v>802</v>
      </c>
      <c r="C2097" s="59">
        <v>105.28</v>
      </c>
      <c r="D2097" s="60" t="s">
        <v>39</v>
      </c>
      <c r="E2097" s="60" t="s">
        <v>210</v>
      </c>
      <c r="F2097" s="60" t="s">
        <v>40</v>
      </c>
      <c r="G2097" s="60" t="s">
        <v>210</v>
      </c>
      <c r="H2097" s="60" t="s">
        <v>41</v>
      </c>
      <c r="I2097">
        <f>--ISNUMBER(IFERROR(SEARCH(Anketa!$E$3,'SDF biotopi'!$A2097,1),""))</f>
        <v>0</v>
      </c>
      <c r="J2097" t="str">
        <f>IF(I2097=1,COUNTIF($I$2:I2097,1),"")</f>
        <v/>
      </c>
      <c r="K2097" t="str">
        <f>IFERROR(INDEX($B$2:$B$2873,MATCH(ROWS($J$2:J2097),$J$2:$J$2873,0)),"")</f>
        <v/>
      </c>
    </row>
    <row r="2098" spans="1:11">
      <c r="A2098" s="60" t="s">
        <v>554</v>
      </c>
      <c r="B2098" s="60" t="s">
        <v>813</v>
      </c>
      <c r="C2098" s="59">
        <v>1.75</v>
      </c>
      <c r="D2098" s="60" t="s">
        <v>39</v>
      </c>
      <c r="E2098" s="60" t="s">
        <v>818</v>
      </c>
      <c r="F2098" s="60" t="s">
        <v>40</v>
      </c>
      <c r="G2098" s="60" t="s">
        <v>818</v>
      </c>
      <c r="H2098" s="60" t="s">
        <v>818</v>
      </c>
      <c r="I2098">
        <f>--ISNUMBER(IFERROR(SEARCH(Anketa!$E$3,'SDF biotopi'!$A2098,1),""))</f>
        <v>0</v>
      </c>
      <c r="J2098" t="str">
        <f>IF(I2098=1,COUNTIF($I$2:I2098,1),"")</f>
        <v/>
      </c>
      <c r="K2098" t="str">
        <f>IFERROR(INDEX($B$2:$B$2873,MATCH(ROWS($J$2:J2098),$J$2:$J$2873,0)),"")</f>
        <v/>
      </c>
    </row>
    <row r="2099" spans="1:11">
      <c r="A2099" s="60" t="s">
        <v>554</v>
      </c>
      <c r="B2099" s="60" t="s">
        <v>815</v>
      </c>
      <c r="C2099" s="59">
        <v>0</v>
      </c>
      <c r="D2099" s="60" t="s">
        <v>39</v>
      </c>
      <c r="E2099" s="60" t="s">
        <v>818</v>
      </c>
      <c r="F2099" s="60" t="s">
        <v>40</v>
      </c>
      <c r="G2099" s="60" t="s">
        <v>818</v>
      </c>
      <c r="H2099" s="60" t="s">
        <v>818</v>
      </c>
      <c r="I2099">
        <f>--ISNUMBER(IFERROR(SEARCH(Anketa!$E$3,'SDF biotopi'!$A2099,1),""))</f>
        <v>0</v>
      </c>
      <c r="J2099" t="str">
        <f>IF(I2099=1,COUNTIF($I$2:I2099,1),"")</f>
        <v/>
      </c>
      <c r="K2099" t="str">
        <f>IFERROR(INDEX($B$2:$B$2873,MATCH(ROWS($J$2:J2099),$J$2:$J$2873,0)),"")</f>
        <v/>
      </c>
    </row>
    <row r="2100" spans="1:11">
      <c r="A2100" s="60" t="s">
        <v>556</v>
      </c>
      <c r="B2100" s="60" t="s">
        <v>807</v>
      </c>
      <c r="C2100" s="59">
        <v>0.74</v>
      </c>
      <c r="D2100" s="60" t="s">
        <v>39</v>
      </c>
      <c r="E2100" s="60" t="s">
        <v>818</v>
      </c>
      <c r="F2100" s="60" t="s">
        <v>40</v>
      </c>
      <c r="G2100" s="60" t="s">
        <v>818</v>
      </c>
      <c r="H2100" s="60" t="s">
        <v>818</v>
      </c>
      <c r="I2100">
        <f>--ISNUMBER(IFERROR(SEARCH(Anketa!$E$3,'SDF biotopi'!$A2100,1),""))</f>
        <v>0</v>
      </c>
      <c r="J2100" t="str">
        <f>IF(I2100=1,COUNTIF($I$2:I2100,1),"")</f>
        <v/>
      </c>
      <c r="K2100" t="str">
        <f>IFERROR(INDEX($B$2:$B$2873,MATCH(ROWS($J$2:J2100),$J$2:$J$2873,0)),"")</f>
        <v/>
      </c>
    </row>
    <row r="2101" spans="1:11">
      <c r="A2101" s="60" t="s">
        <v>556</v>
      </c>
      <c r="B2101" s="60" t="s">
        <v>808</v>
      </c>
      <c r="C2101" s="59">
        <v>9.61</v>
      </c>
      <c r="D2101" s="60" t="s">
        <v>39</v>
      </c>
      <c r="E2101" s="60" t="s">
        <v>818</v>
      </c>
      <c r="F2101" s="60" t="s">
        <v>40</v>
      </c>
      <c r="G2101" s="60" t="s">
        <v>818</v>
      </c>
      <c r="H2101" s="60" t="s">
        <v>818</v>
      </c>
      <c r="I2101">
        <f>--ISNUMBER(IFERROR(SEARCH(Anketa!$E$3,'SDF biotopi'!$A2101,1),""))</f>
        <v>0</v>
      </c>
      <c r="J2101" t="str">
        <f>IF(I2101=1,COUNTIF($I$2:I2101,1),"")</f>
        <v/>
      </c>
      <c r="K2101" t="str">
        <f>IFERROR(INDEX($B$2:$B$2873,MATCH(ROWS($J$2:J2101),$J$2:$J$2873,0)),"")</f>
        <v/>
      </c>
    </row>
    <row r="2102" spans="1:11">
      <c r="A2102" s="60" t="s">
        <v>556</v>
      </c>
      <c r="B2102" s="60" t="s">
        <v>815</v>
      </c>
      <c r="C2102" s="59">
        <v>18.34</v>
      </c>
      <c r="D2102" s="60" t="s">
        <v>39</v>
      </c>
      <c r="E2102" s="60" t="s">
        <v>818</v>
      </c>
      <c r="F2102" s="60" t="s">
        <v>40</v>
      </c>
      <c r="G2102" s="60" t="s">
        <v>818</v>
      </c>
      <c r="H2102" s="60" t="s">
        <v>818</v>
      </c>
      <c r="I2102">
        <f>--ISNUMBER(IFERROR(SEARCH(Anketa!$E$3,'SDF biotopi'!$A2102,1),""))</f>
        <v>0</v>
      </c>
      <c r="J2102" t="str">
        <f>IF(I2102=1,COUNTIF($I$2:I2102,1),"")</f>
        <v/>
      </c>
      <c r="K2102" t="str">
        <f>IFERROR(INDEX($B$2:$B$2873,MATCH(ROWS($J$2:J2102),$J$2:$J$2873,0)),"")</f>
        <v/>
      </c>
    </row>
    <row r="2103" spans="1:11">
      <c r="A2103" s="60" t="s">
        <v>556</v>
      </c>
      <c r="B2103" s="60" t="s">
        <v>825</v>
      </c>
      <c r="C2103" s="59">
        <v>12.71</v>
      </c>
      <c r="D2103" s="60" t="s">
        <v>39</v>
      </c>
      <c r="E2103" s="60" t="s">
        <v>818</v>
      </c>
      <c r="F2103" s="60" t="s">
        <v>40</v>
      </c>
      <c r="G2103" s="60" t="s">
        <v>818</v>
      </c>
      <c r="H2103" s="60" t="s">
        <v>818</v>
      </c>
      <c r="I2103">
        <f>--ISNUMBER(IFERROR(SEARCH(Anketa!$E$3,'SDF biotopi'!$A2103,1),""))</f>
        <v>0</v>
      </c>
      <c r="J2103" t="str">
        <f>IF(I2103=1,COUNTIF($I$2:I2103,1),"")</f>
        <v/>
      </c>
      <c r="K2103" t="str">
        <f>IFERROR(INDEX($B$2:$B$2873,MATCH(ROWS($J$2:J2103),$J$2:$J$2873,0)),"")</f>
        <v/>
      </c>
    </row>
    <row r="2104" spans="1:11">
      <c r="A2104" s="60" t="s">
        <v>556</v>
      </c>
      <c r="B2104" s="60" t="s">
        <v>835</v>
      </c>
      <c r="C2104" s="59">
        <v>5.42</v>
      </c>
      <c r="D2104" s="60" t="s">
        <v>39</v>
      </c>
      <c r="E2104" s="60" t="s">
        <v>818</v>
      </c>
      <c r="F2104" s="60" t="s">
        <v>818</v>
      </c>
      <c r="G2104" s="60" t="s">
        <v>818</v>
      </c>
      <c r="H2104" s="60" t="s">
        <v>818</v>
      </c>
      <c r="I2104">
        <f>--ISNUMBER(IFERROR(SEARCH(Anketa!$E$3,'SDF biotopi'!$A2104,1),""))</f>
        <v>0</v>
      </c>
      <c r="J2104" t="str">
        <f>IF(I2104=1,COUNTIF($I$2:I2104,1),"")</f>
        <v/>
      </c>
      <c r="K2104" t="str">
        <f>IFERROR(INDEX($B$2:$B$2873,MATCH(ROWS($J$2:J2104),$J$2:$J$2873,0)),"")</f>
        <v/>
      </c>
    </row>
    <row r="2105" spans="1:11">
      <c r="A2105" s="60" t="s">
        <v>556</v>
      </c>
      <c r="B2105" s="60" t="s">
        <v>817</v>
      </c>
      <c r="C2105" s="59">
        <v>21.12</v>
      </c>
      <c r="D2105" s="60" t="s">
        <v>39</v>
      </c>
      <c r="E2105" s="60" t="s">
        <v>210</v>
      </c>
      <c r="F2105" s="60" t="s">
        <v>40</v>
      </c>
      <c r="G2105" s="60" t="s">
        <v>210</v>
      </c>
      <c r="H2105" s="60" t="s">
        <v>210</v>
      </c>
      <c r="I2105">
        <f>--ISNUMBER(IFERROR(SEARCH(Anketa!$E$3,'SDF biotopi'!$A2105,1),""))</f>
        <v>0</v>
      </c>
      <c r="J2105" t="str">
        <f>IF(I2105=1,COUNTIF($I$2:I2105,1),"")</f>
        <v/>
      </c>
      <c r="K2105" t="str">
        <f>IFERROR(INDEX($B$2:$B$2873,MATCH(ROWS($J$2:J2105),$J$2:$J$2873,0)),"")</f>
        <v/>
      </c>
    </row>
    <row r="2106" spans="1:11">
      <c r="A2106" s="60" t="s">
        <v>556</v>
      </c>
      <c r="B2106" s="60" t="s">
        <v>809</v>
      </c>
      <c r="C2106" s="59">
        <v>0.45</v>
      </c>
      <c r="D2106" s="60" t="s">
        <v>39</v>
      </c>
      <c r="E2106" s="60" t="s">
        <v>818</v>
      </c>
      <c r="F2106" s="60" t="s">
        <v>818</v>
      </c>
      <c r="G2106" s="60" t="s">
        <v>818</v>
      </c>
      <c r="H2106" s="60" t="s">
        <v>818</v>
      </c>
      <c r="I2106">
        <f>--ISNUMBER(IFERROR(SEARCH(Anketa!$E$3,'SDF biotopi'!$A2106,1),""))</f>
        <v>0</v>
      </c>
      <c r="J2106" t="str">
        <f>IF(I2106=1,COUNTIF($I$2:I2106,1),"")</f>
        <v/>
      </c>
      <c r="K2106" t="str">
        <f>IFERROR(INDEX($B$2:$B$2873,MATCH(ROWS($J$2:J2106),$J$2:$J$2873,0)),"")</f>
        <v/>
      </c>
    </row>
    <row r="2107" spans="1:11">
      <c r="A2107" s="60" t="s">
        <v>556</v>
      </c>
      <c r="B2107" s="60" t="s">
        <v>820</v>
      </c>
      <c r="C2107" s="59">
        <v>19.43</v>
      </c>
      <c r="D2107" s="60" t="s">
        <v>39</v>
      </c>
      <c r="E2107" s="60" t="s">
        <v>41</v>
      </c>
      <c r="F2107" s="60" t="s">
        <v>40</v>
      </c>
      <c r="G2107" s="60" t="s">
        <v>41</v>
      </c>
      <c r="H2107" s="60" t="s">
        <v>41</v>
      </c>
      <c r="I2107">
        <f>--ISNUMBER(IFERROR(SEARCH(Anketa!$E$3,'SDF biotopi'!$A2107,1),""))</f>
        <v>0</v>
      </c>
      <c r="J2107" t="str">
        <f>IF(I2107=1,COUNTIF($I$2:I2107,1),"")</f>
        <v/>
      </c>
      <c r="K2107" t="str">
        <f>IFERROR(INDEX($B$2:$B$2873,MATCH(ROWS($J$2:J2107),$J$2:$J$2873,0)),"")</f>
        <v/>
      </c>
    </row>
    <row r="2108" spans="1:11">
      <c r="A2108" s="60" t="s">
        <v>556</v>
      </c>
      <c r="B2108" s="60" t="s">
        <v>802</v>
      </c>
      <c r="C2108" s="59">
        <v>37.54</v>
      </c>
      <c r="D2108" s="60" t="s">
        <v>39</v>
      </c>
      <c r="E2108" s="60" t="s">
        <v>818</v>
      </c>
      <c r="F2108" s="60" t="s">
        <v>40</v>
      </c>
      <c r="G2108" s="60" t="s">
        <v>818</v>
      </c>
      <c r="H2108" s="60" t="s">
        <v>818</v>
      </c>
      <c r="I2108">
        <f>--ISNUMBER(IFERROR(SEARCH(Anketa!$E$3,'SDF biotopi'!$A2108,1),""))</f>
        <v>0</v>
      </c>
      <c r="J2108" t="str">
        <f>IF(I2108=1,COUNTIF($I$2:I2108,1),"")</f>
        <v/>
      </c>
      <c r="K2108" t="str">
        <f>IFERROR(INDEX($B$2:$B$2873,MATCH(ROWS($J$2:J2108),$J$2:$J$2873,0)),"")</f>
        <v/>
      </c>
    </row>
    <row r="2109" spans="1:11">
      <c r="A2109" s="60" t="s">
        <v>556</v>
      </c>
      <c r="B2109" s="60" t="s">
        <v>812</v>
      </c>
      <c r="C2109" s="59">
        <v>0.75</v>
      </c>
      <c r="D2109" s="60" t="s">
        <v>39</v>
      </c>
      <c r="E2109" s="60" t="s">
        <v>818</v>
      </c>
      <c r="F2109" s="60" t="s">
        <v>818</v>
      </c>
      <c r="G2109" s="60" t="s">
        <v>818</v>
      </c>
      <c r="H2109" s="60" t="s">
        <v>818</v>
      </c>
      <c r="I2109">
        <f>--ISNUMBER(IFERROR(SEARCH(Anketa!$E$3,'SDF biotopi'!$A2109,1),""))</f>
        <v>0</v>
      </c>
      <c r="J2109" t="str">
        <f>IF(I2109=1,COUNTIF($I$2:I2109,1),"")</f>
        <v/>
      </c>
      <c r="K2109" t="str">
        <f>IFERROR(INDEX($B$2:$B$2873,MATCH(ROWS($J$2:J2109),$J$2:$J$2873,0)),"")</f>
        <v/>
      </c>
    </row>
    <row r="2110" spans="1:11">
      <c r="A2110" s="60" t="s">
        <v>556</v>
      </c>
      <c r="B2110" s="60" t="s">
        <v>811</v>
      </c>
      <c r="C2110" s="59">
        <v>0.49</v>
      </c>
      <c r="D2110" s="60" t="s">
        <v>39</v>
      </c>
      <c r="E2110" s="60" t="s">
        <v>818</v>
      </c>
      <c r="F2110" s="60" t="s">
        <v>818</v>
      </c>
      <c r="G2110" s="60" t="s">
        <v>818</v>
      </c>
      <c r="H2110" s="60" t="s">
        <v>818</v>
      </c>
      <c r="I2110">
        <f>--ISNUMBER(IFERROR(SEARCH(Anketa!$E$3,'SDF biotopi'!$A2110,1),""))</f>
        <v>0</v>
      </c>
      <c r="J2110" t="str">
        <f>IF(I2110=1,COUNTIF($I$2:I2110,1),"")</f>
        <v/>
      </c>
      <c r="K2110" t="str">
        <f>IFERROR(INDEX($B$2:$B$2873,MATCH(ROWS($J$2:J2110),$J$2:$J$2873,0)),"")</f>
        <v/>
      </c>
    </row>
    <row r="2111" spans="1:11">
      <c r="A2111" s="60" t="s">
        <v>556</v>
      </c>
      <c r="B2111" s="60" t="s">
        <v>816</v>
      </c>
      <c r="C2111" s="59">
        <v>6.48</v>
      </c>
      <c r="D2111" s="60" t="s">
        <v>39</v>
      </c>
      <c r="E2111" s="60" t="s">
        <v>818</v>
      </c>
      <c r="F2111" s="60" t="s">
        <v>40</v>
      </c>
      <c r="G2111" s="60" t="s">
        <v>818</v>
      </c>
      <c r="H2111" s="60" t="s">
        <v>818</v>
      </c>
      <c r="I2111">
        <f>--ISNUMBER(IFERROR(SEARCH(Anketa!$E$3,'SDF biotopi'!$A2111,1),""))</f>
        <v>0</v>
      </c>
      <c r="J2111" t="str">
        <f>IF(I2111=1,COUNTIF($I$2:I2111,1),"")</f>
        <v/>
      </c>
      <c r="K2111" t="str">
        <f>IFERROR(INDEX($B$2:$B$2873,MATCH(ROWS($J$2:J2111),$J$2:$J$2873,0)),"")</f>
        <v/>
      </c>
    </row>
    <row r="2112" spans="1:11">
      <c r="A2112" s="60" t="s">
        <v>556</v>
      </c>
      <c r="B2112" s="60" t="s">
        <v>821</v>
      </c>
      <c r="C2112" s="59">
        <v>0</v>
      </c>
      <c r="D2112" s="60" t="s">
        <v>838</v>
      </c>
      <c r="E2112" s="60" t="s">
        <v>40</v>
      </c>
      <c r="F2112" s="60" t="s">
        <v>40</v>
      </c>
      <c r="G2112" s="60" t="s">
        <v>40</v>
      </c>
      <c r="H2112" s="60" t="s">
        <v>40</v>
      </c>
      <c r="I2112">
        <f>--ISNUMBER(IFERROR(SEARCH(Anketa!$E$3,'SDF biotopi'!$A2112,1),""))</f>
        <v>0</v>
      </c>
      <c r="J2112" t="str">
        <f>IF(I2112=1,COUNTIF($I$2:I2112,1),"")</f>
        <v/>
      </c>
      <c r="K2112" t="str">
        <f>IFERROR(INDEX($B$2:$B$2873,MATCH(ROWS($J$2:J2112),$J$2:$J$2873,0)),"")</f>
        <v/>
      </c>
    </row>
    <row r="2113" spans="1:11">
      <c r="A2113" s="60" t="s">
        <v>558</v>
      </c>
      <c r="B2113" s="60" t="s">
        <v>816</v>
      </c>
      <c r="C2113" s="59">
        <v>4.0599999999999996</v>
      </c>
      <c r="D2113" s="60" t="s">
        <v>39</v>
      </c>
      <c r="E2113" s="60" t="s">
        <v>818</v>
      </c>
      <c r="F2113" s="60" t="s">
        <v>40</v>
      </c>
      <c r="G2113" s="60" t="s">
        <v>818</v>
      </c>
      <c r="H2113" s="60" t="s">
        <v>818</v>
      </c>
      <c r="I2113">
        <f>--ISNUMBER(IFERROR(SEARCH(Anketa!$E$3,'SDF biotopi'!$A2113,1),""))</f>
        <v>0</v>
      </c>
      <c r="J2113" t="str">
        <f>IF(I2113=1,COUNTIF($I$2:I2113,1),"")</f>
        <v/>
      </c>
      <c r="K2113" t="str">
        <f>IFERROR(INDEX($B$2:$B$2873,MATCH(ROWS($J$2:J2113),$J$2:$J$2873,0)),"")</f>
        <v/>
      </c>
    </row>
    <row r="2114" spans="1:11">
      <c r="A2114" s="60" t="s">
        <v>558</v>
      </c>
      <c r="B2114" s="60" t="s">
        <v>820</v>
      </c>
      <c r="C2114" s="59">
        <v>4.53</v>
      </c>
      <c r="D2114" s="60" t="s">
        <v>39</v>
      </c>
      <c r="E2114" s="60" t="s">
        <v>41</v>
      </c>
      <c r="F2114" s="60" t="s">
        <v>40</v>
      </c>
      <c r="G2114" s="60" t="s">
        <v>41</v>
      </c>
      <c r="H2114" s="60" t="s">
        <v>41</v>
      </c>
      <c r="I2114">
        <f>--ISNUMBER(IFERROR(SEARCH(Anketa!$E$3,'SDF biotopi'!$A2114,1),""))</f>
        <v>0</v>
      </c>
      <c r="J2114" t="str">
        <f>IF(I2114=1,COUNTIF($I$2:I2114,1),"")</f>
        <v/>
      </c>
      <c r="K2114" t="str">
        <f>IFERROR(INDEX($B$2:$B$2873,MATCH(ROWS($J$2:J2114),$J$2:$J$2873,0)),"")</f>
        <v/>
      </c>
    </row>
    <row r="2115" spans="1:11">
      <c r="A2115" s="60" t="s">
        <v>558</v>
      </c>
      <c r="B2115" s="60" t="s">
        <v>809</v>
      </c>
      <c r="C2115" s="59">
        <v>0.84</v>
      </c>
      <c r="D2115" s="60" t="s">
        <v>39</v>
      </c>
      <c r="E2115" s="60" t="s">
        <v>818</v>
      </c>
      <c r="F2115" s="60" t="s">
        <v>40</v>
      </c>
      <c r="G2115" s="60" t="s">
        <v>818</v>
      </c>
      <c r="H2115" s="60" t="s">
        <v>818</v>
      </c>
      <c r="I2115">
        <f>--ISNUMBER(IFERROR(SEARCH(Anketa!$E$3,'SDF biotopi'!$A2115,1),""))</f>
        <v>0</v>
      </c>
      <c r="J2115" t="str">
        <f>IF(I2115=1,COUNTIF($I$2:I2115,1),"")</f>
        <v/>
      </c>
      <c r="K2115" t="str">
        <f>IFERROR(INDEX($B$2:$B$2873,MATCH(ROWS($J$2:J2115),$J$2:$J$2873,0)),"")</f>
        <v/>
      </c>
    </row>
    <row r="2116" spans="1:11">
      <c r="A2116" s="60" t="s">
        <v>558</v>
      </c>
      <c r="B2116" s="60" t="s">
        <v>802</v>
      </c>
      <c r="C2116" s="59">
        <v>8.59</v>
      </c>
      <c r="D2116" s="60" t="s">
        <v>39</v>
      </c>
      <c r="E2116" s="60" t="s">
        <v>818</v>
      </c>
      <c r="F2116" s="60" t="s">
        <v>40</v>
      </c>
      <c r="G2116" s="60" t="s">
        <v>818</v>
      </c>
      <c r="H2116" s="60" t="s">
        <v>818</v>
      </c>
      <c r="I2116">
        <f>--ISNUMBER(IFERROR(SEARCH(Anketa!$E$3,'SDF biotopi'!$A2116,1),""))</f>
        <v>0</v>
      </c>
      <c r="J2116" t="str">
        <f>IF(I2116=1,COUNTIF($I$2:I2116,1),"")</f>
        <v/>
      </c>
      <c r="K2116" t="str">
        <f>IFERROR(INDEX($B$2:$B$2873,MATCH(ROWS($J$2:J2116),$J$2:$J$2873,0)),"")</f>
        <v/>
      </c>
    </row>
    <row r="2117" spans="1:11">
      <c r="A2117" s="60" t="s">
        <v>558</v>
      </c>
      <c r="B2117" s="60" t="s">
        <v>807</v>
      </c>
      <c r="C2117" s="59">
        <v>9.1999999999999993</v>
      </c>
      <c r="D2117" s="60" t="s">
        <v>39</v>
      </c>
      <c r="E2117" s="60" t="s">
        <v>818</v>
      </c>
      <c r="F2117" s="60" t="s">
        <v>40</v>
      </c>
      <c r="G2117" s="60" t="s">
        <v>818</v>
      </c>
      <c r="H2117" s="60" t="s">
        <v>818</v>
      </c>
      <c r="I2117">
        <f>--ISNUMBER(IFERROR(SEARCH(Anketa!$E$3,'SDF biotopi'!$A2117,1),""))</f>
        <v>0</v>
      </c>
      <c r="J2117" t="str">
        <f>IF(I2117=1,COUNTIF($I$2:I2117,1),"")</f>
        <v/>
      </c>
      <c r="K2117" t="str">
        <f>IFERROR(INDEX($B$2:$B$2873,MATCH(ROWS($J$2:J2117),$J$2:$J$2873,0)),"")</f>
        <v/>
      </c>
    </row>
    <row r="2118" spans="1:11">
      <c r="A2118" s="60" t="s">
        <v>558</v>
      </c>
      <c r="B2118" s="60" t="s">
        <v>812</v>
      </c>
      <c r="C2118" s="59">
        <v>0.82</v>
      </c>
      <c r="D2118" s="60" t="s">
        <v>39</v>
      </c>
      <c r="E2118" s="60" t="s">
        <v>818</v>
      </c>
      <c r="F2118" s="60" t="s">
        <v>40</v>
      </c>
      <c r="G2118" s="60" t="s">
        <v>818</v>
      </c>
      <c r="H2118" s="60" t="s">
        <v>818</v>
      </c>
      <c r="I2118">
        <f>--ISNUMBER(IFERROR(SEARCH(Anketa!$E$3,'SDF biotopi'!$A2118,1),""))</f>
        <v>0</v>
      </c>
      <c r="J2118" t="str">
        <f>IF(I2118=1,COUNTIF($I$2:I2118,1),"")</f>
        <v/>
      </c>
      <c r="K2118" t="str">
        <f>IFERROR(INDEX($B$2:$B$2873,MATCH(ROWS($J$2:J2118),$J$2:$J$2873,0)),"")</f>
        <v/>
      </c>
    </row>
    <row r="2119" spans="1:11">
      <c r="A2119" s="60" t="s">
        <v>558</v>
      </c>
      <c r="B2119" s="60" t="s">
        <v>825</v>
      </c>
      <c r="C2119" s="59">
        <v>28.08</v>
      </c>
      <c r="D2119" s="60" t="s">
        <v>39</v>
      </c>
      <c r="E2119" s="60" t="s">
        <v>41</v>
      </c>
      <c r="F2119" s="60" t="s">
        <v>40</v>
      </c>
      <c r="G2119" s="60" t="s">
        <v>41</v>
      </c>
      <c r="H2119" s="60" t="s">
        <v>41</v>
      </c>
      <c r="I2119">
        <f>--ISNUMBER(IFERROR(SEARCH(Anketa!$E$3,'SDF biotopi'!$A2119,1),""))</f>
        <v>0</v>
      </c>
      <c r="J2119" t="str">
        <f>IF(I2119=1,COUNTIF($I$2:I2119,1),"")</f>
        <v/>
      </c>
      <c r="K2119" t="str">
        <f>IFERROR(INDEX($B$2:$B$2873,MATCH(ROWS($J$2:J2119),$J$2:$J$2873,0)),"")</f>
        <v/>
      </c>
    </row>
    <row r="2120" spans="1:11">
      <c r="A2120" s="60" t="s">
        <v>558</v>
      </c>
      <c r="B2120" s="60" t="s">
        <v>808</v>
      </c>
      <c r="C2120" s="59">
        <v>2.68</v>
      </c>
      <c r="D2120" s="60" t="s">
        <v>39</v>
      </c>
      <c r="E2120" s="60" t="s">
        <v>818</v>
      </c>
      <c r="F2120" s="60" t="s">
        <v>40</v>
      </c>
      <c r="G2120" s="60" t="s">
        <v>818</v>
      </c>
      <c r="H2120" s="60" t="s">
        <v>818</v>
      </c>
      <c r="I2120">
        <f>--ISNUMBER(IFERROR(SEARCH(Anketa!$E$3,'SDF biotopi'!$A2120,1),""))</f>
        <v>0</v>
      </c>
      <c r="J2120" t="str">
        <f>IF(I2120=1,COUNTIF($I$2:I2120,1),"")</f>
        <v/>
      </c>
      <c r="K2120" t="str">
        <f>IFERROR(INDEX($B$2:$B$2873,MATCH(ROWS($J$2:J2120),$J$2:$J$2873,0)),"")</f>
        <v/>
      </c>
    </row>
    <row r="2121" spans="1:11">
      <c r="A2121" s="60" t="s">
        <v>560</v>
      </c>
      <c r="B2121" s="60" t="s">
        <v>812</v>
      </c>
      <c r="C2121" s="59">
        <v>1.07</v>
      </c>
      <c r="D2121" s="60" t="s">
        <v>39</v>
      </c>
      <c r="E2121" s="60" t="s">
        <v>210</v>
      </c>
      <c r="F2121" s="60" t="s">
        <v>40</v>
      </c>
      <c r="G2121" s="60" t="s">
        <v>41</v>
      </c>
      <c r="H2121" s="60" t="s">
        <v>41</v>
      </c>
      <c r="I2121">
        <f>--ISNUMBER(IFERROR(SEARCH(Anketa!$E$3,'SDF biotopi'!$A2121,1),""))</f>
        <v>0</v>
      </c>
      <c r="J2121" t="str">
        <f>IF(I2121=1,COUNTIF($I$2:I2121,1),"")</f>
        <v/>
      </c>
      <c r="K2121" t="str">
        <f>IFERROR(INDEX($B$2:$B$2873,MATCH(ROWS($J$2:J2121),$J$2:$J$2873,0)),"")</f>
        <v/>
      </c>
    </row>
    <row r="2122" spans="1:11">
      <c r="A2122" s="60" t="s">
        <v>560</v>
      </c>
      <c r="B2122" s="60" t="s">
        <v>803</v>
      </c>
      <c r="C2122" s="59">
        <v>0.54</v>
      </c>
      <c r="D2122" s="60" t="s">
        <v>39</v>
      </c>
      <c r="E2122" s="60" t="s">
        <v>818</v>
      </c>
      <c r="F2122" s="60" t="s">
        <v>40</v>
      </c>
      <c r="G2122" s="60" t="s">
        <v>818</v>
      </c>
      <c r="H2122" s="60" t="s">
        <v>818</v>
      </c>
      <c r="I2122">
        <f>--ISNUMBER(IFERROR(SEARCH(Anketa!$E$3,'SDF biotopi'!$A2122,1),""))</f>
        <v>0</v>
      </c>
      <c r="J2122" t="str">
        <f>IF(I2122=1,COUNTIF($I$2:I2122,1),"")</f>
        <v/>
      </c>
      <c r="K2122" t="str">
        <f>IFERROR(INDEX($B$2:$B$2873,MATCH(ROWS($J$2:J2122),$J$2:$J$2873,0)),"")</f>
        <v/>
      </c>
    </row>
    <row r="2123" spans="1:11">
      <c r="A2123" s="60" t="s">
        <v>560</v>
      </c>
      <c r="B2123" s="60" t="s">
        <v>816</v>
      </c>
      <c r="C2123" s="59">
        <v>0.37</v>
      </c>
      <c r="D2123" s="60" t="s">
        <v>39</v>
      </c>
      <c r="E2123" s="60" t="s">
        <v>818</v>
      </c>
      <c r="F2123" s="60" t="s">
        <v>40</v>
      </c>
      <c r="G2123" s="60" t="s">
        <v>818</v>
      </c>
      <c r="H2123" s="60" t="s">
        <v>818</v>
      </c>
      <c r="I2123">
        <f>--ISNUMBER(IFERROR(SEARCH(Anketa!$E$3,'SDF biotopi'!$A2123,1),""))</f>
        <v>0</v>
      </c>
      <c r="J2123" t="str">
        <f>IF(I2123=1,COUNTIF($I$2:I2123,1),"")</f>
        <v/>
      </c>
      <c r="K2123" t="str">
        <f>IFERROR(INDEX($B$2:$B$2873,MATCH(ROWS($J$2:J2123),$J$2:$J$2873,0)),"")</f>
        <v/>
      </c>
    </row>
    <row r="2124" spans="1:11">
      <c r="A2124" s="60" t="s">
        <v>560</v>
      </c>
      <c r="B2124" s="60" t="s">
        <v>817</v>
      </c>
      <c r="C2124" s="59">
        <v>1.63</v>
      </c>
      <c r="D2124" s="60" t="s">
        <v>39</v>
      </c>
      <c r="E2124" s="60" t="s">
        <v>818</v>
      </c>
      <c r="F2124" s="60" t="s">
        <v>40</v>
      </c>
      <c r="G2124" s="60" t="s">
        <v>818</v>
      </c>
      <c r="H2124" s="60" t="s">
        <v>818</v>
      </c>
      <c r="I2124">
        <f>--ISNUMBER(IFERROR(SEARCH(Anketa!$E$3,'SDF biotopi'!$A2124,1),""))</f>
        <v>0</v>
      </c>
      <c r="J2124" t="str">
        <f>IF(I2124=1,COUNTIF($I$2:I2124,1),"")</f>
        <v/>
      </c>
      <c r="K2124" t="str">
        <f>IFERROR(INDEX($B$2:$B$2873,MATCH(ROWS($J$2:J2124),$J$2:$J$2873,0)),"")</f>
        <v/>
      </c>
    </row>
    <row r="2125" spans="1:11">
      <c r="A2125" s="60" t="s">
        <v>560</v>
      </c>
      <c r="B2125" s="60" t="s">
        <v>825</v>
      </c>
      <c r="C2125" s="59">
        <v>1.5</v>
      </c>
      <c r="D2125" s="60" t="s">
        <v>39</v>
      </c>
      <c r="E2125" s="60" t="s">
        <v>818</v>
      </c>
      <c r="F2125" s="60" t="s">
        <v>40</v>
      </c>
      <c r="G2125" s="60" t="s">
        <v>818</v>
      </c>
      <c r="H2125" s="60" t="s">
        <v>818</v>
      </c>
      <c r="I2125">
        <f>--ISNUMBER(IFERROR(SEARCH(Anketa!$E$3,'SDF biotopi'!$A2125,1),""))</f>
        <v>0</v>
      </c>
      <c r="J2125" t="str">
        <f>IF(I2125=1,COUNTIF($I$2:I2125,1),"")</f>
        <v/>
      </c>
      <c r="K2125" t="str">
        <f>IFERROR(INDEX($B$2:$B$2873,MATCH(ROWS($J$2:J2125),$J$2:$J$2873,0)),"")</f>
        <v/>
      </c>
    </row>
    <row r="2126" spans="1:11">
      <c r="A2126" s="60" t="s">
        <v>560</v>
      </c>
      <c r="B2126" s="60" t="s">
        <v>809</v>
      </c>
      <c r="C2126" s="59">
        <v>0.3</v>
      </c>
      <c r="D2126" s="60" t="s">
        <v>39</v>
      </c>
      <c r="E2126" s="60" t="s">
        <v>818</v>
      </c>
      <c r="F2126" s="60" t="s">
        <v>40</v>
      </c>
      <c r="G2126" s="60" t="s">
        <v>818</v>
      </c>
      <c r="H2126" s="60" t="s">
        <v>818</v>
      </c>
      <c r="I2126">
        <f>--ISNUMBER(IFERROR(SEARCH(Anketa!$E$3,'SDF biotopi'!$A2126,1),""))</f>
        <v>0</v>
      </c>
      <c r="J2126" t="str">
        <f>IF(I2126=1,COUNTIF($I$2:I2126,1),"")</f>
        <v/>
      </c>
      <c r="K2126" t="str">
        <f>IFERROR(INDEX($B$2:$B$2873,MATCH(ROWS($J$2:J2126),$J$2:$J$2873,0)),"")</f>
        <v/>
      </c>
    </row>
    <row r="2127" spans="1:11">
      <c r="A2127" s="60" t="s">
        <v>560</v>
      </c>
      <c r="B2127" s="60" t="s">
        <v>815</v>
      </c>
      <c r="C2127" s="59">
        <v>2.17</v>
      </c>
      <c r="D2127" s="60" t="s">
        <v>39</v>
      </c>
      <c r="E2127" s="60" t="s">
        <v>818</v>
      </c>
      <c r="F2127" s="60" t="s">
        <v>40</v>
      </c>
      <c r="G2127" s="60" t="s">
        <v>818</v>
      </c>
      <c r="H2127" s="60" t="s">
        <v>818</v>
      </c>
      <c r="I2127">
        <f>--ISNUMBER(IFERROR(SEARCH(Anketa!$E$3,'SDF biotopi'!$A2127,1),""))</f>
        <v>0</v>
      </c>
      <c r="J2127" t="str">
        <f>IF(I2127=1,COUNTIF($I$2:I2127,1),"")</f>
        <v/>
      </c>
      <c r="K2127" t="str">
        <f>IFERROR(INDEX($B$2:$B$2873,MATCH(ROWS($J$2:J2127),$J$2:$J$2873,0)),"")</f>
        <v/>
      </c>
    </row>
    <row r="2128" spans="1:11">
      <c r="A2128" s="60" t="s">
        <v>560</v>
      </c>
      <c r="B2128" s="60" t="s">
        <v>820</v>
      </c>
      <c r="C2128" s="59">
        <v>4.09</v>
      </c>
      <c r="D2128" s="60" t="s">
        <v>39</v>
      </c>
      <c r="E2128" s="60" t="s">
        <v>210</v>
      </c>
      <c r="F2128" s="60" t="s">
        <v>40</v>
      </c>
      <c r="G2128" s="60" t="s">
        <v>210</v>
      </c>
      <c r="H2128" s="60" t="s">
        <v>41</v>
      </c>
      <c r="I2128">
        <f>--ISNUMBER(IFERROR(SEARCH(Anketa!$E$3,'SDF biotopi'!$A2128,1),""))</f>
        <v>0</v>
      </c>
      <c r="J2128" t="str">
        <f>IF(I2128=1,COUNTIF($I$2:I2128,1),"")</f>
        <v/>
      </c>
      <c r="K2128" t="str">
        <f>IFERROR(INDEX($B$2:$B$2873,MATCH(ROWS($J$2:J2128),$J$2:$J$2873,0)),"")</f>
        <v/>
      </c>
    </row>
    <row r="2129" spans="1:11">
      <c r="A2129" s="60" t="s">
        <v>562</v>
      </c>
      <c r="B2129" s="60" t="s">
        <v>849</v>
      </c>
      <c r="C2129" s="59">
        <v>0</v>
      </c>
      <c r="D2129" s="60" t="s">
        <v>39</v>
      </c>
      <c r="E2129" s="60" t="s">
        <v>40</v>
      </c>
      <c r="F2129" s="60" t="s">
        <v>41</v>
      </c>
      <c r="G2129" s="60" t="s">
        <v>210</v>
      </c>
      <c r="H2129" s="60" t="s">
        <v>41</v>
      </c>
      <c r="I2129">
        <f>--ISNUMBER(IFERROR(SEARCH(Anketa!$E$3,'SDF biotopi'!$A2129,1),""))</f>
        <v>0</v>
      </c>
      <c r="J2129" t="str">
        <f>IF(I2129=1,COUNTIF($I$2:I2129,1),"")</f>
        <v/>
      </c>
      <c r="K2129" t="str">
        <f>IFERROR(INDEX($B$2:$B$2873,MATCH(ROWS($J$2:J2129),$J$2:$J$2873,0)),"")</f>
        <v/>
      </c>
    </row>
    <row r="2130" spans="1:11">
      <c r="A2130" s="60" t="s">
        <v>562</v>
      </c>
      <c r="B2130" s="60" t="s">
        <v>808</v>
      </c>
      <c r="C2130" s="59">
        <v>42.4</v>
      </c>
      <c r="D2130" s="60" t="s">
        <v>39</v>
      </c>
      <c r="E2130" s="60" t="s">
        <v>210</v>
      </c>
      <c r="F2130" s="60" t="s">
        <v>40</v>
      </c>
      <c r="G2130" s="60" t="s">
        <v>210</v>
      </c>
      <c r="H2130" s="60" t="s">
        <v>210</v>
      </c>
      <c r="I2130">
        <f>--ISNUMBER(IFERROR(SEARCH(Anketa!$E$3,'SDF biotopi'!$A2130,1),""))</f>
        <v>0</v>
      </c>
      <c r="J2130" t="str">
        <f>IF(I2130=1,COUNTIF($I$2:I2130,1),"")</f>
        <v/>
      </c>
      <c r="K2130" t="str">
        <f>IFERROR(INDEX($B$2:$B$2873,MATCH(ROWS($J$2:J2130),$J$2:$J$2873,0)),"")</f>
        <v/>
      </c>
    </row>
    <row r="2131" spans="1:11">
      <c r="A2131" s="60" t="s">
        <v>562</v>
      </c>
      <c r="B2131" s="60" t="s">
        <v>845</v>
      </c>
      <c r="C2131" s="59">
        <v>1.86</v>
      </c>
      <c r="D2131" s="60" t="s">
        <v>39</v>
      </c>
      <c r="E2131" s="60" t="s">
        <v>818</v>
      </c>
      <c r="F2131" s="60" t="s">
        <v>40</v>
      </c>
      <c r="G2131" s="60" t="s">
        <v>818</v>
      </c>
      <c r="H2131" s="60" t="s">
        <v>818</v>
      </c>
      <c r="I2131">
        <f>--ISNUMBER(IFERROR(SEARCH(Anketa!$E$3,'SDF biotopi'!$A2131,1),""))</f>
        <v>0</v>
      </c>
      <c r="J2131" t="str">
        <f>IF(I2131=1,COUNTIF($I$2:I2131,1),"")</f>
        <v/>
      </c>
      <c r="K2131" t="str">
        <f>IFERROR(INDEX($B$2:$B$2873,MATCH(ROWS($J$2:J2131),$J$2:$J$2873,0)),"")</f>
        <v/>
      </c>
    </row>
    <row r="2132" spans="1:11">
      <c r="A2132" s="60" t="s">
        <v>562</v>
      </c>
      <c r="B2132" s="60" t="s">
        <v>854</v>
      </c>
      <c r="C2132" s="59">
        <v>0.08</v>
      </c>
      <c r="D2132" s="60" t="s">
        <v>39</v>
      </c>
      <c r="E2132" s="60" t="s">
        <v>40</v>
      </c>
      <c r="F2132" s="60" t="s">
        <v>40</v>
      </c>
      <c r="G2132" s="60" t="s">
        <v>41</v>
      </c>
      <c r="H2132" s="60" t="s">
        <v>210</v>
      </c>
      <c r="I2132">
        <f>--ISNUMBER(IFERROR(SEARCH(Anketa!$E$3,'SDF biotopi'!$A2132,1),""))</f>
        <v>0</v>
      </c>
      <c r="J2132" t="str">
        <f>IF(I2132=1,COUNTIF($I$2:I2132,1),"")</f>
        <v/>
      </c>
      <c r="K2132" t="str">
        <f>IFERROR(INDEX($B$2:$B$2873,MATCH(ROWS($J$2:J2132),$J$2:$J$2873,0)),"")</f>
        <v/>
      </c>
    </row>
    <row r="2133" spans="1:11">
      <c r="A2133" s="60" t="s">
        <v>562</v>
      </c>
      <c r="B2133" s="60" t="s">
        <v>851</v>
      </c>
      <c r="C2133" s="59">
        <v>2.19</v>
      </c>
      <c r="D2133" s="60" t="s">
        <v>39</v>
      </c>
      <c r="E2133" s="60" t="s">
        <v>40</v>
      </c>
      <c r="F2133" s="60" t="s">
        <v>40</v>
      </c>
      <c r="G2133" s="60" t="s">
        <v>41</v>
      </c>
      <c r="H2133" s="60" t="s">
        <v>40</v>
      </c>
      <c r="I2133">
        <f>--ISNUMBER(IFERROR(SEARCH(Anketa!$E$3,'SDF biotopi'!$A2133,1),""))</f>
        <v>0</v>
      </c>
      <c r="J2133" t="str">
        <f>IF(I2133=1,COUNTIF($I$2:I2133,1),"")</f>
        <v/>
      </c>
      <c r="K2133" t="str">
        <f>IFERROR(INDEX($B$2:$B$2873,MATCH(ROWS($J$2:J2133),$J$2:$J$2873,0)),"")</f>
        <v/>
      </c>
    </row>
    <row r="2134" spans="1:11">
      <c r="A2134" s="60" t="s">
        <v>562</v>
      </c>
      <c r="B2134" s="60" t="s">
        <v>850</v>
      </c>
      <c r="C2134" s="59">
        <v>1.72</v>
      </c>
      <c r="D2134" s="60" t="s">
        <v>39</v>
      </c>
      <c r="E2134" s="60" t="s">
        <v>818</v>
      </c>
      <c r="F2134" s="60" t="s">
        <v>40</v>
      </c>
      <c r="G2134" s="60" t="s">
        <v>818</v>
      </c>
      <c r="H2134" s="60" t="s">
        <v>818</v>
      </c>
      <c r="I2134">
        <f>--ISNUMBER(IFERROR(SEARCH(Anketa!$E$3,'SDF biotopi'!$A2134,1),""))</f>
        <v>0</v>
      </c>
      <c r="J2134" t="str">
        <f>IF(I2134=1,COUNTIF($I$2:I2134,1),"")</f>
        <v/>
      </c>
      <c r="K2134" t="str">
        <f>IFERROR(INDEX($B$2:$B$2873,MATCH(ROWS($J$2:J2134),$J$2:$J$2873,0)),"")</f>
        <v/>
      </c>
    </row>
    <row r="2135" spans="1:11">
      <c r="A2135" s="60" t="s">
        <v>562</v>
      </c>
      <c r="B2135" s="60" t="s">
        <v>853</v>
      </c>
      <c r="C2135" s="59">
        <v>79.349999999999994</v>
      </c>
      <c r="D2135" s="60" t="s">
        <v>39</v>
      </c>
      <c r="E2135" s="60" t="s">
        <v>41</v>
      </c>
      <c r="F2135" s="60" t="s">
        <v>40</v>
      </c>
      <c r="G2135" s="60" t="s">
        <v>210</v>
      </c>
      <c r="H2135" s="60" t="s">
        <v>41</v>
      </c>
      <c r="I2135">
        <f>--ISNUMBER(IFERROR(SEARCH(Anketa!$E$3,'SDF biotopi'!$A2135,1),""))</f>
        <v>0</v>
      </c>
      <c r="J2135" t="str">
        <f>IF(I2135=1,COUNTIF($I$2:I2135,1),"")</f>
        <v/>
      </c>
      <c r="K2135" t="str">
        <f>IFERROR(INDEX($B$2:$B$2873,MATCH(ROWS($J$2:J2135),$J$2:$J$2873,0)),"")</f>
        <v/>
      </c>
    </row>
    <row r="2136" spans="1:11">
      <c r="A2136" s="60" t="s">
        <v>562</v>
      </c>
      <c r="B2136" s="60" t="s">
        <v>848</v>
      </c>
      <c r="C2136" s="59">
        <v>3.8</v>
      </c>
      <c r="D2136" s="60" t="s">
        <v>39</v>
      </c>
      <c r="E2136" s="60" t="s">
        <v>41</v>
      </c>
      <c r="F2136" s="60" t="s">
        <v>40</v>
      </c>
      <c r="G2136" s="60" t="s">
        <v>41</v>
      </c>
      <c r="H2136" s="60" t="s">
        <v>41</v>
      </c>
      <c r="I2136">
        <f>--ISNUMBER(IFERROR(SEARCH(Anketa!$E$3,'SDF biotopi'!$A2136,1),""))</f>
        <v>0</v>
      </c>
      <c r="J2136" t="str">
        <f>IF(I2136=1,COUNTIF($I$2:I2136,1),"")</f>
        <v/>
      </c>
      <c r="K2136" t="str">
        <f>IFERROR(INDEX($B$2:$B$2873,MATCH(ROWS($J$2:J2136),$J$2:$J$2873,0)),"")</f>
        <v/>
      </c>
    </row>
    <row r="2137" spans="1:11">
      <c r="A2137" s="60" t="s">
        <v>562</v>
      </c>
      <c r="B2137" s="60" t="s">
        <v>856</v>
      </c>
      <c r="C2137" s="59">
        <v>5.23</v>
      </c>
      <c r="D2137" s="60" t="s">
        <v>39</v>
      </c>
      <c r="E2137" s="60" t="s">
        <v>40</v>
      </c>
      <c r="F2137" s="60" t="s">
        <v>210</v>
      </c>
      <c r="G2137" s="60" t="s">
        <v>41</v>
      </c>
      <c r="H2137" s="60" t="s">
        <v>40</v>
      </c>
      <c r="I2137">
        <f>--ISNUMBER(IFERROR(SEARCH(Anketa!$E$3,'SDF biotopi'!$A2137,1),""))</f>
        <v>0</v>
      </c>
      <c r="J2137" t="str">
        <f>IF(I2137=1,COUNTIF($I$2:I2137,1),"")</f>
        <v/>
      </c>
      <c r="K2137" t="str">
        <f>IFERROR(INDEX($B$2:$B$2873,MATCH(ROWS($J$2:J2137),$J$2:$J$2873,0)),"")</f>
        <v/>
      </c>
    </row>
    <row r="2138" spans="1:11">
      <c r="A2138" s="60" t="s">
        <v>562</v>
      </c>
      <c r="B2138" s="60" t="s">
        <v>802</v>
      </c>
      <c r="C2138" s="59">
        <v>4.82</v>
      </c>
      <c r="D2138" s="60" t="s">
        <v>39</v>
      </c>
      <c r="E2138" s="60" t="s">
        <v>41</v>
      </c>
      <c r="F2138" s="60" t="s">
        <v>40</v>
      </c>
      <c r="G2138" s="60" t="s">
        <v>41</v>
      </c>
      <c r="H2138" s="60" t="s">
        <v>40</v>
      </c>
      <c r="I2138">
        <f>--ISNUMBER(IFERROR(SEARCH(Anketa!$E$3,'SDF biotopi'!$A2138,1),""))</f>
        <v>0</v>
      </c>
      <c r="J2138" t="str">
        <f>IF(I2138=1,COUNTIF($I$2:I2138,1),"")</f>
        <v/>
      </c>
      <c r="K2138" t="str">
        <f>IFERROR(INDEX($B$2:$B$2873,MATCH(ROWS($J$2:J2138),$J$2:$J$2873,0)),"")</f>
        <v/>
      </c>
    </row>
    <row r="2139" spans="1:11">
      <c r="A2139" s="60" t="s">
        <v>562</v>
      </c>
      <c r="B2139" s="60" t="s">
        <v>810</v>
      </c>
      <c r="C2139" s="59">
        <v>8.23</v>
      </c>
      <c r="D2139" s="60" t="s">
        <v>39</v>
      </c>
      <c r="E2139" s="60" t="s">
        <v>818</v>
      </c>
      <c r="F2139" s="60" t="s">
        <v>40</v>
      </c>
      <c r="G2139" s="60" t="s">
        <v>818</v>
      </c>
      <c r="H2139" s="60" t="s">
        <v>818</v>
      </c>
      <c r="I2139">
        <f>--ISNUMBER(IFERROR(SEARCH(Anketa!$E$3,'SDF biotopi'!$A2139,1),""))</f>
        <v>0</v>
      </c>
      <c r="J2139" t="str">
        <f>IF(I2139=1,COUNTIF($I$2:I2139,1),"")</f>
        <v/>
      </c>
      <c r="K2139" t="str">
        <f>IFERROR(INDEX($B$2:$B$2873,MATCH(ROWS($J$2:J2139),$J$2:$J$2873,0)),"")</f>
        <v/>
      </c>
    </row>
    <row r="2140" spans="1:11">
      <c r="A2140" s="60" t="s">
        <v>562</v>
      </c>
      <c r="B2140" s="60" t="s">
        <v>814</v>
      </c>
      <c r="C2140" s="59">
        <v>2.42</v>
      </c>
      <c r="D2140" s="60" t="s">
        <v>39</v>
      </c>
      <c r="E2140" s="60" t="s">
        <v>818</v>
      </c>
      <c r="F2140" s="60" t="s">
        <v>40</v>
      </c>
      <c r="G2140" s="60" t="s">
        <v>818</v>
      </c>
      <c r="H2140" s="60" t="s">
        <v>818</v>
      </c>
      <c r="I2140">
        <f>--ISNUMBER(IFERROR(SEARCH(Anketa!$E$3,'SDF biotopi'!$A2140,1),""))</f>
        <v>0</v>
      </c>
      <c r="J2140" t="str">
        <f>IF(I2140=1,COUNTIF($I$2:I2140,1),"")</f>
        <v/>
      </c>
      <c r="K2140" t="str">
        <f>IFERROR(INDEX($B$2:$B$2873,MATCH(ROWS($J$2:J2140),$J$2:$J$2873,0)),"")</f>
        <v/>
      </c>
    </row>
    <row r="2141" spans="1:11">
      <c r="A2141" s="60" t="s">
        <v>564</v>
      </c>
      <c r="B2141" s="60" t="s">
        <v>825</v>
      </c>
      <c r="C2141" s="59">
        <v>10.11</v>
      </c>
      <c r="D2141" s="60" t="s">
        <v>39</v>
      </c>
      <c r="E2141" s="60" t="s">
        <v>40</v>
      </c>
      <c r="F2141" s="60" t="s">
        <v>40</v>
      </c>
      <c r="G2141" s="60" t="s">
        <v>40</v>
      </c>
      <c r="H2141" s="60" t="s">
        <v>40</v>
      </c>
      <c r="I2141">
        <f>--ISNUMBER(IFERROR(SEARCH(Anketa!$E$3,'SDF biotopi'!$A2141,1),""))</f>
        <v>0</v>
      </c>
      <c r="J2141" t="str">
        <f>IF(I2141=1,COUNTIF($I$2:I2141,1),"")</f>
        <v/>
      </c>
      <c r="K2141" t="str">
        <f>IFERROR(INDEX($B$2:$B$2873,MATCH(ROWS($J$2:J2141),$J$2:$J$2873,0)),"")</f>
        <v/>
      </c>
    </row>
    <row r="2142" spans="1:11">
      <c r="A2142" s="60" t="s">
        <v>564</v>
      </c>
      <c r="B2142" s="60" t="s">
        <v>807</v>
      </c>
      <c r="C2142" s="59">
        <v>22.02</v>
      </c>
      <c r="D2142" s="60" t="s">
        <v>39</v>
      </c>
      <c r="E2142" s="60" t="s">
        <v>41</v>
      </c>
      <c r="F2142" s="60" t="s">
        <v>40</v>
      </c>
      <c r="G2142" s="60" t="s">
        <v>41</v>
      </c>
      <c r="H2142" s="60" t="s">
        <v>40</v>
      </c>
      <c r="I2142">
        <f>--ISNUMBER(IFERROR(SEARCH(Anketa!$E$3,'SDF biotopi'!$A2142,1),""))</f>
        <v>0</v>
      </c>
      <c r="J2142" t="str">
        <f>IF(I2142=1,COUNTIF($I$2:I2142,1),"")</f>
        <v/>
      </c>
      <c r="K2142" t="str">
        <f>IFERROR(INDEX($B$2:$B$2873,MATCH(ROWS($J$2:J2142),$J$2:$J$2873,0)),"")</f>
        <v/>
      </c>
    </row>
    <row r="2143" spans="1:11">
      <c r="A2143" s="60" t="s">
        <v>564</v>
      </c>
      <c r="B2143" s="60" t="s">
        <v>853</v>
      </c>
      <c r="C2143" s="59">
        <v>10.71</v>
      </c>
      <c r="D2143" s="60" t="s">
        <v>39</v>
      </c>
      <c r="E2143" s="60" t="s">
        <v>41</v>
      </c>
      <c r="F2143" s="60" t="s">
        <v>40</v>
      </c>
      <c r="G2143" s="60" t="s">
        <v>41</v>
      </c>
      <c r="H2143" s="60" t="s">
        <v>40</v>
      </c>
      <c r="I2143">
        <f>--ISNUMBER(IFERROR(SEARCH(Anketa!$E$3,'SDF biotopi'!$A2143,1),""))</f>
        <v>0</v>
      </c>
      <c r="J2143" t="str">
        <f>IF(I2143=1,COUNTIF($I$2:I2143,1),"")</f>
        <v/>
      </c>
      <c r="K2143" t="str">
        <f>IFERROR(INDEX($B$2:$B$2873,MATCH(ROWS($J$2:J2143),$J$2:$J$2873,0)),"")</f>
        <v/>
      </c>
    </row>
    <row r="2144" spans="1:11">
      <c r="A2144" s="60" t="s">
        <v>564</v>
      </c>
      <c r="B2144" s="60" t="s">
        <v>820</v>
      </c>
      <c r="C2144" s="59">
        <v>0.71</v>
      </c>
      <c r="D2144" s="60" t="s">
        <v>39</v>
      </c>
      <c r="E2144" s="60" t="s">
        <v>818</v>
      </c>
      <c r="F2144" s="60" t="s">
        <v>818</v>
      </c>
      <c r="G2144" s="60" t="s">
        <v>818</v>
      </c>
      <c r="H2144" s="60" t="s">
        <v>818</v>
      </c>
      <c r="I2144">
        <f>--ISNUMBER(IFERROR(SEARCH(Anketa!$E$3,'SDF biotopi'!$A2144,1),""))</f>
        <v>0</v>
      </c>
      <c r="J2144" t="str">
        <f>IF(I2144=1,COUNTIF($I$2:I2144,1),"")</f>
        <v/>
      </c>
      <c r="K2144" t="str">
        <f>IFERROR(INDEX($B$2:$B$2873,MATCH(ROWS($J$2:J2144),$J$2:$J$2873,0)),"")</f>
        <v/>
      </c>
    </row>
    <row r="2145" spans="1:11">
      <c r="A2145" s="60" t="s">
        <v>564</v>
      </c>
      <c r="B2145" s="60" t="s">
        <v>812</v>
      </c>
      <c r="C2145" s="59">
        <v>2.98</v>
      </c>
      <c r="D2145" s="60" t="s">
        <v>39</v>
      </c>
      <c r="E2145" s="60" t="s">
        <v>818</v>
      </c>
      <c r="F2145" s="60" t="s">
        <v>818</v>
      </c>
      <c r="G2145" s="60" t="s">
        <v>818</v>
      </c>
      <c r="H2145" s="60" t="s">
        <v>818</v>
      </c>
      <c r="I2145">
        <f>--ISNUMBER(IFERROR(SEARCH(Anketa!$E$3,'SDF biotopi'!$A2145,1),""))</f>
        <v>0</v>
      </c>
      <c r="J2145" t="str">
        <f>IF(I2145=1,COUNTIF($I$2:I2145,1),"")</f>
        <v/>
      </c>
      <c r="K2145" t="str">
        <f>IFERROR(INDEX($B$2:$B$2873,MATCH(ROWS($J$2:J2145),$J$2:$J$2873,0)),"")</f>
        <v/>
      </c>
    </row>
    <row r="2146" spans="1:11">
      <c r="A2146" s="60" t="s">
        <v>566</v>
      </c>
      <c r="B2146" s="60" t="s">
        <v>808</v>
      </c>
      <c r="C2146" s="59">
        <v>28.1</v>
      </c>
      <c r="D2146" s="60" t="s">
        <v>39</v>
      </c>
      <c r="E2146" s="60" t="s">
        <v>41</v>
      </c>
      <c r="F2146" s="60" t="s">
        <v>40</v>
      </c>
      <c r="G2146" s="60" t="s">
        <v>41</v>
      </c>
      <c r="H2146" s="60" t="s">
        <v>41</v>
      </c>
      <c r="I2146">
        <f>--ISNUMBER(IFERROR(SEARCH(Anketa!$E$3,'SDF biotopi'!$A2146,1),""))</f>
        <v>0</v>
      </c>
      <c r="J2146" t="str">
        <f>IF(I2146=1,COUNTIF($I$2:I2146,1),"")</f>
        <v/>
      </c>
      <c r="K2146" t="str">
        <f>IFERROR(INDEX($B$2:$B$2873,MATCH(ROWS($J$2:J2146),$J$2:$J$2873,0)),"")</f>
        <v/>
      </c>
    </row>
    <row r="2147" spans="1:11">
      <c r="A2147" s="60" t="s">
        <v>566</v>
      </c>
      <c r="B2147" s="60" t="s">
        <v>805</v>
      </c>
      <c r="C2147" s="59">
        <v>121.48</v>
      </c>
      <c r="D2147" s="60" t="s">
        <v>39</v>
      </c>
      <c r="E2147" s="60" t="s">
        <v>40</v>
      </c>
      <c r="F2147" s="60" t="s">
        <v>40</v>
      </c>
      <c r="G2147" s="60" t="s">
        <v>40</v>
      </c>
      <c r="H2147" s="60" t="s">
        <v>40</v>
      </c>
      <c r="I2147">
        <f>--ISNUMBER(IFERROR(SEARCH(Anketa!$E$3,'SDF biotopi'!$A2147,1),""))</f>
        <v>0</v>
      </c>
      <c r="J2147" t="str">
        <f>IF(I2147=1,COUNTIF($I$2:I2147,1),"")</f>
        <v/>
      </c>
      <c r="K2147" t="str">
        <f>IFERROR(INDEX($B$2:$B$2873,MATCH(ROWS($J$2:J2147),$J$2:$J$2873,0)),"")</f>
        <v/>
      </c>
    </row>
    <row r="2148" spans="1:11">
      <c r="A2148" s="60" t="s">
        <v>566</v>
      </c>
      <c r="B2148" s="60" t="s">
        <v>814</v>
      </c>
      <c r="C2148" s="59">
        <v>421.3</v>
      </c>
      <c r="D2148" s="60" t="s">
        <v>39</v>
      </c>
      <c r="E2148" s="60" t="s">
        <v>210</v>
      </c>
      <c r="F2148" s="60" t="s">
        <v>40</v>
      </c>
      <c r="G2148" s="60" t="s">
        <v>41</v>
      </c>
      <c r="H2148" s="60" t="s">
        <v>210</v>
      </c>
      <c r="I2148">
        <f>--ISNUMBER(IFERROR(SEARCH(Anketa!$E$3,'SDF biotopi'!$A2148,1),""))</f>
        <v>0</v>
      </c>
      <c r="J2148" t="str">
        <f>IF(I2148=1,COUNTIF($I$2:I2148,1),"")</f>
        <v/>
      </c>
      <c r="K2148" t="str">
        <f>IFERROR(INDEX($B$2:$B$2873,MATCH(ROWS($J$2:J2148),$J$2:$J$2873,0)),"")</f>
        <v/>
      </c>
    </row>
    <row r="2149" spans="1:11">
      <c r="A2149" s="60" t="s">
        <v>566</v>
      </c>
      <c r="B2149" s="60" t="s">
        <v>828</v>
      </c>
      <c r="C2149" s="59">
        <v>0</v>
      </c>
      <c r="D2149" s="60" t="s">
        <v>39</v>
      </c>
      <c r="E2149" s="60" t="s">
        <v>41</v>
      </c>
      <c r="F2149" s="60" t="s">
        <v>40</v>
      </c>
      <c r="G2149" s="60" t="s">
        <v>210</v>
      </c>
      <c r="H2149" s="60" t="s">
        <v>210</v>
      </c>
      <c r="I2149">
        <f>--ISNUMBER(IFERROR(SEARCH(Anketa!$E$3,'SDF biotopi'!$A2149,1),""))</f>
        <v>0</v>
      </c>
      <c r="J2149" t="str">
        <f>IF(I2149=1,COUNTIF($I$2:I2149,1),"")</f>
        <v/>
      </c>
      <c r="K2149" t="str">
        <f>IFERROR(INDEX($B$2:$B$2873,MATCH(ROWS($J$2:J2149),$J$2:$J$2873,0)),"")</f>
        <v/>
      </c>
    </row>
    <row r="2150" spans="1:11">
      <c r="A2150" s="60" t="s">
        <v>568</v>
      </c>
      <c r="B2150" s="60" t="s">
        <v>827</v>
      </c>
      <c r="C2150" s="59">
        <v>10.36</v>
      </c>
      <c r="D2150" s="60" t="s">
        <v>39</v>
      </c>
      <c r="E2150" s="60" t="s">
        <v>818</v>
      </c>
      <c r="F2150" s="60" t="s">
        <v>40</v>
      </c>
      <c r="G2150" s="60" t="s">
        <v>818</v>
      </c>
      <c r="H2150" s="60" t="s">
        <v>818</v>
      </c>
      <c r="I2150">
        <f>--ISNUMBER(IFERROR(SEARCH(Anketa!$E$3,'SDF biotopi'!$A2150,1),""))</f>
        <v>0</v>
      </c>
      <c r="J2150" t="str">
        <f>IF(I2150=1,COUNTIF($I$2:I2150,1),"")</f>
        <v/>
      </c>
      <c r="K2150" t="str">
        <f>IFERROR(INDEX($B$2:$B$2873,MATCH(ROWS($J$2:J2150),$J$2:$J$2873,0)),"")</f>
        <v/>
      </c>
    </row>
    <row r="2151" spans="1:11">
      <c r="A2151" s="60" t="s">
        <v>568</v>
      </c>
      <c r="B2151" s="60" t="s">
        <v>817</v>
      </c>
      <c r="C2151" s="59">
        <v>2.7</v>
      </c>
      <c r="D2151" s="60" t="s">
        <v>39</v>
      </c>
      <c r="E2151" s="60" t="s">
        <v>210</v>
      </c>
      <c r="F2151" s="60" t="s">
        <v>40</v>
      </c>
      <c r="G2151" s="60" t="s">
        <v>41</v>
      </c>
      <c r="H2151" s="60" t="s">
        <v>210</v>
      </c>
      <c r="I2151">
        <f>--ISNUMBER(IFERROR(SEARCH(Anketa!$E$3,'SDF biotopi'!$A2151,1),""))</f>
        <v>0</v>
      </c>
      <c r="J2151" t="str">
        <f>IF(I2151=1,COUNTIF($I$2:I2151,1),"")</f>
        <v/>
      </c>
      <c r="K2151" t="str">
        <f>IFERROR(INDEX($B$2:$B$2873,MATCH(ROWS($J$2:J2151),$J$2:$J$2873,0)),"")</f>
        <v/>
      </c>
    </row>
    <row r="2152" spans="1:11">
      <c r="A2152" s="60" t="s">
        <v>568</v>
      </c>
      <c r="B2152" s="60" t="s">
        <v>825</v>
      </c>
      <c r="C2152" s="59">
        <v>67.02</v>
      </c>
      <c r="D2152" s="60" t="s">
        <v>39</v>
      </c>
      <c r="E2152" s="60" t="s">
        <v>210</v>
      </c>
      <c r="F2152" s="60" t="s">
        <v>40</v>
      </c>
      <c r="G2152" s="60" t="s">
        <v>41</v>
      </c>
      <c r="H2152" s="60" t="s">
        <v>210</v>
      </c>
      <c r="I2152">
        <f>--ISNUMBER(IFERROR(SEARCH(Anketa!$E$3,'SDF biotopi'!$A2152,1),""))</f>
        <v>0</v>
      </c>
      <c r="J2152" t="str">
        <f>IF(I2152=1,COUNTIF($I$2:I2152,1),"")</f>
        <v/>
      </c>
      <c r="K2152" t="str">
        <f>IFERROR(INDEX($B$2:$B$2873,MATCH(ROWS($J$2:J2152),$J$2:$J$2873,0)),"")</f>
        <v/>
      </c>
    </row>
    <row r="2153" spans="1:11">
      <c r="A2153" s="60" t="s">
        <v>568</v>
      </c>
      <c r="B2153" s="60" t="s">
        <v>815</v>
      </c>
      <c r="C2153" s="59">
        <v>0</v>
      </c>
      <c r="D2153" s="60" t="s">
        <v>39</v>
      </c>
      <c r="E2153" s="60" t="s">
        <v>40</v>
      </c>
      <c r="F2153" s="60" t="s">
        <v>40</v>
      </c>
      <c r="G2153" s="60" t="s">
        <v>40</v>
      </c>
      <c r="H2153" s="60" t="s">
        <v>40</v>
      </c>
      <c r="I2153">
        <f>--ISNUMBER(IFERROR(SEARCH(Anketa!$E$3,'SDF biotopi'!$A2153,1),""))</f>
        <v>0</v>
      </c>
      <c r="J2153" t="str">
        <f>IF(I2153=1,COUNTIF($I$2:I2153,1),"")</f>
        <v/>
      </c>
      <c r="K2153" t="str">
        <f>IFERROR(INDEX($B$2:$B$2873,MATCH(ROWS($J$2:J2153),$J$2:$J$2873,0)),"")</f>
        <v/>
      </c>
    </row>
    <row r="2154" spans="1:11">
      <c r="A2154" s="60" t="s">
        <v>568</v>
      </c>
      <c r="B2154" s="60" t="s">
        <v>820</v>
      </c>
      <c r="C2154" s="59">
        <v>1.51</v>
      </c>
      <c r="D2154" s="60" t="s">
        <v>39</v>
      </c>
      <c r="E2154" s="60" t="s">
        <v>818</v>
      </c>
      <c r="F2154" s="60" t="s">
        <v>818</v>
      </c>
      <c r="G2154" s="60" t="s">
        <v>818</v>
      </c>
      <c r="H2154" s="60" t="s">
        <v>818</v>
      </c>
      <c r="I2154">
        <f>--ISNUMBER(IFERROR(SEARCH(Anketa!$E$3,'SDF biotopi'!$A2154,1),""))</f>
        <v>0</v>
      </c>
      <c r="J2154" t="str">
        <f>IF(I2154=1,COUNTIF($I$2:I2154,1),"")</f>
        <v/>
      </c>
      <c r="K2154" t="str">
        <f>IFERROR(INDEX($B$2:$B$2873,MATCH(ROWS($J$2:J2154),$J$2:$J$2873,0)),"")</f>
        <v/>
      </c>
    </row>
    <row r="2155" spans="1:11">
      <c r="A2155" s="60" t="s">
        <v>570</v>
      </c>
      <c r="B2155" s="60" t="s">
        <v>802</v>
      </c>
      <c r="C2155" s="59">
        <v>3.97</v>
      </c>
      <c r="D2155" s="60" t="s">
        <v>39</v>
      </c>
      <c r="E2155" s="60" t="s">
        <v>818</v>
      </c>
      <c r="F2155" s="60" t="s">
        <v>40</v>
      </c>
      <c r="G2155" s="60" t="s">
        <v>818</v>
      </c>
      <c r="H2155" s="60" t="s">
        <v>818</v>
      </c>
      <c r="I2155">
        <f>--ISNUMBER(IFERROR(SEARCH(Anketa!$E$3,'SDF biotopi'!$A2155,1),""))</f>
        <v>0</v>
      </c>
      <c r="J2155" t="str">
        <f>IF(I2155=1,COUNTIF($I$2:I2155,1),"")</f>
        <v/>
      </c>
      <c r="K2155" t="str">
        <f>IFERROR(INDEX($B$2:$B$2873,MATCH(ROWS($J$2:J2155),$J$2:$J$2873,0)),"")</f>
        <v/>
      </c>
    </row>
    <row r="2156" spans="1:11">
      <c r="A2156" s="60" t="s">
        <v>570</v>
      </c>
      <c r="B2156" s="60" t="s">
        <v>814</v>
      </c>
      <c r="C2156" s="59">
        <v>186.29</v>
      </c>
      <c r="D2156" s="60" t="s">
        <v>39</v>
      </c>
      <c r="E2156" s="60" t="s">
        <v>41</v>
      </c>
      <c r="F2156" s="60" t="s">
        <v>40</v>
      </c>
      <c r="G2156" s="60" t="s">
        <v>41</v>
      </c>
      <c r="H2156" s="60" t="s">
        <v>41</v>
      </c>
      <c r="I2156">
        <f>--ISNUMBER(IFERROR(SEARCH(Anketa!$E$3,'SDF biotopi'!$A2156,1),""))</f>
        <v>0</v>
      </c>
      <c r="J2156" t="str">
        <f>IF(I2156=1,COUNTIF($I$2:I2156,1),"")</f>
        <v/>
      </c>
      <c r="K2156" t="str">
        <f>IFERROR(INDEX($B$2:$B$2873,MATCH(ROWS($J$2:J2156),$J$2:$J$2873,0)),"")</f>
        <v/>
      </c>
    </row>
    <row r="2157" spans="1:11">
      <c r="A2157" s="60" t="s">
        <v>570</v>
      </c>
      <c r="B2157" s="60" t="s">
        <v>828</v>
      </c>
      <c r="C2157" s="59">
        <v>0</v>
      </c>
      <c r="D2157" s="60" t="s">
        <v>67</v>
      </c>
      <c r="E2157" s="60" t="s">
        <v>50</v>
      </c>
      <c r="F2157" s="60" t="s">
        <v>824</v>
      </c>
      <c r="G2157" s="60" t="s">
        <v>824</v>
      </c>
      <c r="H2157" s="60" t="s">
        <v>824</v>
      </c>
      <c r="I2157">
        <f>--ISNUMBER(IFERROR(SEARCH(Anketa!$E$3,'SDF biotopi'!$A2157,1),""))</f>
        <v>0</v>
      </c>
      <c r="J2157" t="str">
        <f>IF(I2157=1,COUNTIF($I$2:I2157,1),"")</f>
        <v/>
      </c>
      <c r="K2157" t="str">
        <f>IFERROR(INDEX($B$2:$B$2873,MATCH(ROWS($J$2:J2157),$J$2:$J$2873,0)),"")</f>
        <v/>
      </c>
    </row>
    <row r="2158" spans="1:11">
      <c r="A2158" s="60" t="s">
        <v>570</v>
      </c>
      <c r="B2158" s="60" t="s">
        <v>810</v>
      </c>
      <c r="C2158" s="59">
        <v>0.38</v>
      </c>
      <c r="D2158" s="60" t="s">
        <v>39</v>
      </c>
      <c r="E2158" s="60" t="s">
        <v>818</v>
      </c>
      <c r="F2158" s="60" t="s">
        <v>40</v>
      </c>
      <c r="G2158" s="60" t="s">
        <v>818</v>
      </c>
      <c r="H2158" s="60" t="s">
        <v>818</v>
      </c>
      <c r="I2158">
        <f>--ISNUMBER(IFERROR(SEARCH(Anketa!$E$3,'SDF biotopi'!$A2158,1),""))</f>
        <v>0</v>
      </c>
      <c r="J2158" t="str">
        <f>IF(I2158=1,COUNTIF($I$2:I2158,1),"")</f>
        <v/>
      </c>
      <c r="K2158" t="str">
        <f>IFERROR(INDEX($B$2:$B$2873,MATCH(ROWS($J$2:J2158),$J$2:$J$2873,0)),"")</f>
        <v/>
      </c>
    </row>
    <row r="2159" spans="1:11">
      <c r="A2159" s="60" t="s">
        <v>570</v>
      </c>
      <c r="B2159" s="60" t="s">
        <v>808</v>
      </c>
      <c r="C2159" s="59">
        <v>3.37</v>
      </c>
      <c r="D2159" s="60" t="s">
        <v>39</v>
      </c>
      <c r="E2159" s="60" t="s">
        <v>40</v>
      </c>
      <c r="F2159" s="60" t="s">
        <v>40</v>
      </c>
      <c r="G2159" s="60" t="s">
        <v>41</v>
      </c>
      <c r="H2159" s="60" t="s">
        <v>40</v>
      </c>
      <c r="I2159">
        <f>--ISNUMBER(IFERROR(SEARCH(Anketa!$E$3,'SDF biotopi'!$A2159,1),""))</f>
        <v>0</v>
      </c>
      <c r="J2159" t="str">
        <f>IF(I2159=1,COUNTIF($I$2:I2159,1),"")</f>
        <v/>
      </c>
      <c r="K2159" t="str">
        <f>IFERROR(INDEX($B$2:$B$2873,MATCH(ROWS($J$2:J2159),$J$2:$J$2873,0)),"")</f>
        <v/>
      </c>
    </row>
    <row r="2160" spans="1:11">
      <c r="A2160" s="60" t="s">
        <v>570</v>
      </c>
      <c r="B2160" s="60" t="s">
        <v>805</v>
      </c>
      <c r="C2160" s="59">
        <v>88.68</v>
      </c>
      <c r="D2160" s="60" t="s">
        <v>39</v>
      </c>
      <c r="E2160" s="60" t="s">
        <v>210</v>
      </c>
      <c r="F2160" s="60" t="s">
        <v>40</v>
      </c>
      <c r="G2160" s="60" t="s">
        <v>41</v>
      </c>
      <c r="H2160" s="60" t="s">
        <v>210</v>
      </c>
      <c r="I2160">
        <f>--ISNUMBER(IFERROR(SEARCH(Anketa!$E$3,'SDF biotopi'!$A2160,1),""))</f>
        <v>0</v>
      </c>
      <c r="J2160" t="str">
        <f>IF(I2160=1,COUNTIF($I$2:I2160,1),"")</f>
        <v/>
      </c>
      <c r="K2160" t="str">
        <f>IFERROR(INDEX($B$2:$B$2873,MATCH(ROWS($J$2:J2160),$J$2:$J$2873,0)),"")</f>
        <v/>
      </c>
    </row>
    <row r="2161" spans="1:11">
      <c r="A2161" s="60" t="s">
        <v>570</v>
      </c>
      <c r="B2161" s="60" t="s">
        <v>804</v>
      </c>
      <c r="C2161" s="59">
        <v>13.89</v>
      </c>
      <c r="D2161" s="60" t="s">
        <v>39</v>
      </c>
      <c r="E2161" s="60" t="s">
        <v>41</v>
      </c>
      <c r="F2161" s="60" t="s">
        <v>40</v>
      </c>
      <c r="G2161" s="60" t="s">
        <v>41</v>
      </c>
      <c r="H2161" s="60" t="s">
        <v>41</v>
      </c>
      <c r="I2161">
        <f>--ISNUMBER(IFERROR(SEARCH(Anketa!$E$3,'SDF biotopi'!$A2161,1),""))</f>
        <v>0</v>
      </c>
      <c r="J2161" t="str">
        <f>IF(I2161=1,COUNTIF($I$2:I2161,1),"")</f>
        <v/>
      </c>
      <c r="K2161" t="str">
        <f>IFERROR(INDEX($B$2:$B$2873,MATCH(ROWS($J$2:J2161),$J$2:$J$2873,0)),"")</f>
        <v/>
      </c>
    </row>
    <row r="2162" spans="1:11">
      <c r="A2162" s="60" t="s">
        <v>572</v>
      </c>
      <c r="B2162" s="60" t="s">
        <v>825</v>
      </c>
      <c r="C2162" s="59">
        <v>160.19</v>
      </c>
      <c r="D2162" s="60" t="s">
        <v>39</v>
      </c>
      <c r="E2162" s="60" t="s">
        <v>210</v>
      </c>
      <c r="F2162" s="60" t="s">
        <v>40</v>
      </c>
      <c r="G2162" s="60" t="s">
        <v>41</v>
      </c>
      <c r="H2162" s="60" t="s">
        <v>210</v>
      </c>
      <c r="I2162">
        <f>--ISNUMBER(IFERROR(SEARCH(Anketa!$E$3,'SDF biotopi'!$A2162,1),""))</f>
        <v>0</v>
      </c>
      <c r="J2162" t="str">
        <f>IF(I2162=1,COUNTIF($I$2:I2162,1),"")</f>
        <v/>
      </c>
      <c r="K2162" t="str">
        <f>IFERROR(INDEX($B$2:$B$2873,MATCH(ROWS($J$2:J2162),$J$2:$J$2873,0)),"")</f>
        <v/>
      </c>
    </row>
    <row r="2163" spans="1:11">
      <c r="A2163" s="60" t="s">
        <v>572</v>
      </c>
      <c r="B2163" s="60" t="s">
        <v>835</v>
      </c>
      <c r="C2163" s="59">
        <v>0.4</v>
      </c>
      <c r="D2163" s="60" t="s">
        <v>39</v>
      </c>
      <c r="E2163" s="60" t="s">
        <v>210</v>
      </c>
      <c r="F2163" s="60" t="s">
        <v>40</v>
      </c>
      <c r="G2163" s="60" t="s">
        <v>41</v>
      </c>
      <c r="H2163" s="60" t="s">
        <v>210</v>
      </c>
      <c r="I2163">
        <f>--ISNUMBER(IFERROR(SEARCH(Anketa!$E$3,'SDF biotopi'!$A2163,1),""))</f>
        <v>0</v>
      </c>
      <c r="J2163" t="str">
        <f>IF(I2163=1,COUNTIF($I$2:I2163,1),"")</f>
        <v/>
      </c>
      <c r="K2163" t="str">
        <f>IFERROR(INDEX($B$2:$B$2873,MATCH(ROWS($J$2:J2163),$J$2:$J$2873,0)),"")</f>
        <v/>
      </c>
    </row>
    <row r="2164" spans="1:11">
      <c r="A2164" s="60" t="s">
        <v>572</v>
      </c>
      <c r="B2164" s="60" t="s">
        <v>817</v>
      </c>
      <c r="C2164" s="59">
        <v>2.5499999999999998</v>
      </c>
      <c r="D2164" s="60" t="s">
        <v>39</v>
      </c>
      <c r="E2164" s="60" t="s">
        <v>210</v>
      </c>
      <c r="F2164" s="60" t="s">
        <v>40</v>
      </c>
      <c r="G2164" s="60" t="s">
        <v>41</v>
      </c>
      <c r="H2164" s="60" t="s">
        <v>210</v>
      </c>
      <c r="I2164">
        <f>--ISNUMBER(IFERROR(SEARCH(Anketa!$E$3,'SDF biotopi'!$A2164,1),""))</f>
        <v>0</v>
      </c>
      <c r="J2164" t="str">
        <f>IF(I2164=1,COUNTIF($I$2:I2164,1),"")</f>
        <v/>
      </c>
      <c r="K2164" t="str">
        <f>IFERROR(INDEX($B$2:$B$2873,MATCH(ROWS($J$2:J2164),$J$2:$J$2873,0)),"")</f>
        <v/>
      </c>
    </row>
    <row r="2165" spans="1:11">
      <c r="A2165" s="60" t="s">
        <v>572</v>
      </c>
      <c r="B2165" s="60" t="s">
        <v>820</v>
      </c>
      <c r="C2165" s="59">
        <v>12.63</v>
      </c>
      <c r="D2165" s="60" t="s">
        <v>39</v>
      </c>
      <c r="E2165" s="60" t="s">
        <v>41</v>
      </c>
      <c r="F2165" s="60" t="s">
        <v>40</v>
      </c>
      <c r="G2165" s="60" t="s">
        <v>41</v>
      </c>
      <c r="H2165" s="60" t="s">
        <v>40</v>
      </c>
      <c r="I2165">
        <f>--ISNUMBER(IFERROR(SEARCH(Anketa!$E$3,'SDF biotopi'!$A2165,1),""))</f>
        <v>0</v>
      </c>
      <c r="J2165" t="str">
        <f>IF(I2165=1,COUNTIF($I$2:I2165,1),"")</f>
        <v/>
      </c>
      <c r="K2165" t="str">
        <f>IFERROR(INDEX($B$2:$B$2873,MATCH(ROWS($J$2:J2165),$J$2:$J$2873,0)),"")</f>
        <v/>
      </c>
    </row>
    <row r="2166" spans="1:11">
      <c r="A2166" s="60" t="s">
        <v>572</v>
      </c>
      <c r="B2166" s="60" t="s">
        <v>823</v>
      </c>
      <c r="C2166" s="59">
        <v>0</v>
      </c>
      <c r="D2166" s="60" t="s">
        <v>39</v>
      </c>
      <c r="E2166" s="60" t="s">
        <v>41</v>
      </c>
      <c r="F2166" s="60" t="s">
        <v>40</v>
      </c>
      <c r="G2166" s="60" t="s">
        <v>210</v>
      </c>
      <c r="H2166" s="60" t="s">
        <v>40</v>
      </c>
      <c r="I2166">
        <f>--ISNUMBER(IFERROR(SEARCH(Anketa!$E$3,'SDF biotopi'!$A2166,1),""))</f>
        <v>0</v>
      </c>
      <c r="J2166" t="str">
        <f>IF(I2166=1,COUNTIF($I$2:I2166,1),"")</f>
        <v/>
      </c>
      <c r="K2166" t="str">
        <f>IFERROR(INDEX($B$2:$B$2873,MATCH(ROWS($J$2:J2166),$J$2:$J$2873,0)),"")</f>
        <v/>
      </c>
    </row>
    <row r="2167" spans="1:11">
      <c r="A2167" s="60" t="s">
        <v>572</v>
      </c>
      <c r="B2167" s="60" t="s">
        <v>822</v>
      </c>
      <c r="C2167" s="59">
        <v>23.91</v>
      </c>
      <c r="D2167" s="60" t="s">
        <v>39</v>
      </c>
      <c r="E2167" s="60" t="s">
        <v>40</v>
      </c>
      <c r="F2167" s="60" t="s">
        <v>40</v>
      </c>
      <c r="G2167" s="60" t="s">
        <v>41</v>
      </c>
      <c r="H2167" s="60" t="s">
        <v>40</v>
      </c>
      <c r="I2167">
        <f>--ISNUMBER(IFERROR(SEARCH(Anketa!$E$3,'SDF biotopi'!$A2167,1),""))</f>
        <v>0</v>
      </c>
      <c r="J2167" t="str">
        <f>IF(I2167=1,COUNTIF($I$2:I2167,1),"")</f>
        <v/>
      </c>
      <c r="K2167" t="str">
        <f>IFERROR(INDEX($B$2:$B$2873,MATCH(ROWS($J$2:J2167),$J$2:$J$2873,0)),"")</f>
        <v/>
      </c>
    </row>
    <row r="2168" spans="1:11">
      <c r="A2168" s="60" t="s">
        <v>572</v>
      </c>
      <c r="B2168" s="60" t="s">
        <v>815</v>
      </c>
      <c r="C2168" s="59">
        <v>7.41</v>
      </c>
      <c r="D2168" s="60" t="s">
        <v>39</v>
      </c>
      <c r="E2168" s="60" t="s">
        <v>210</v>
      </c>
      <c r="F2168" s="60" t="s">
        <v>40</v>
      </c>
      <c r="G2168" s="60" t="s">
        <v>41</v>
      </c>
      <c r="H2168" s="60" t="s">
        <v>210</v>
      </c>
      <c r="I2168">
        <f>--ISNUMBER(IFERROR(SEARCH(Anketa!$E$3,'SDF biotopi'!$A2168,1),""))</f>
        <v>0</v>
      </c>
      <c r="J2168" t="str">
        <f>IF(I2168=1,COUNTIF($I$2:I2168,1),"")</f>
        <v/>
      </c>
      <c r="K2168" t="str">
        <f>IFERROR(INDEX($B$2:$B$2873,MATCH(ROWS($J$2:J2168),$J$2:$J$2873,0)),"")</f>
        <v/>
      </c>
    </row>
    <row r="2169" spans="1:11">
      <c r="A2169" s="60" t="s">
        <v>572</v>
      </c>
      <c r="B2169" s="60" t="s">
        <v>837</v>
      </c>
      <c r="C2169" s="59">
        <v>44.62</v>
      </c>
      <c r="D2169" s="60" t="s">
        <v>39</v>
      </c>
      <c r="E2169" s="60" t="s">
        <v>210</v>
      </c>
      <c r="F2169" s="60" t="s">
        <v>41</v>
      </c>
      <c r="G2169" s="60" t="s">
        <v>210</v>
      </c>
      <c r="H2169" s="60" t="s">
        <v>210</v>
      </c>
      <c r="I2169">
        <f>--ISNUMBER(IFERROR(SEARCH(Anketa!$E$3,'SDF biotopi'!$A2169,1),""))</f>
        <v>0</v>
      </c>
      <c r="J2169" t="str">
        <f>IF(I2169=1,COUNTIF($I$2:I2169,1),"")</f>
        <v/>
      </c>
      <c r="K2169" t="str">
        <f>IFERROR(INDEX($B$2:$B$2873,MATCH(ROWS($J$2:J2169),$J$2:$J$2873,0)),"")</f>
        <v/>
      </c>
    </row>
    <row r="2170" spans="1:11">
      <c r="A2170" s="60" t="s">
        <v>574</v>
      </c>
      <c r="B2170" s="60" t="s">
        <v>808</v>
      </c>
      <c r="C2170" s="59">
        <v>92.18</v>
      </c>
      <c r="D2170" s="60" t="s">
        <v>39</v>
      </c>
      <c r="E2170" s="60" t="s">
        <v>210</v>
      </c>
      <c r="F2170" s="60" t="s">
        <v>40</v>
      </c>
      <c r="G2170" s="60" t="s">
        <v>210</v>
      </c>
      <c r="H2170" s="60" t="s">
        <v>210</v>
      </c>
      <c r="I2170">
        <f>--ISNUMBER(IFERROR(SEARCH(Anketa!$E$3,'SDF biotopi'!$A2170,1),""))</f>
        <v>0</v>
      </c>
      <c r="J2170" t="str">
        <f>IF(I2170=1,COUNTIF($I$2:I2170,1),"")</f>
        <v/>
      </c>
      <c r="K2170" t="str">
        <f>IFERROR(INDEX($B$2:$B$2873,MATCH(ROWS($J$2:J2170),$J$2:$J$2873,0)),"")</f>
        <v/>
      </c>
    </row>
    <row r="2171" spans="1:11">
      <c r="A2171" s="60" t="s">
        <v>574</v>
      </c>
      <c r="B2171" s="60" t="s">
        <v>807</v>
      </c>
      <c r="C2171" s="59">
        <v>105.1</v>
      </c>
      <c r="D2171" s="60" t="s">
        <v>39</v>
      </c>
      <c r="E2171" s="60" t="s">
        <v>210</v>
      </c>
      <c r="F2171" s="60" t="s">
        <v>40</v>
      </c>
      <c r="G2171" s="60" t="s">
        <v>210</v>
      </c>
      <c r="H2171" s="60" t="s">
        <v>210</v>
      </c>
      <c r="I2171">
        <f>--ISNUMBER(IFERROR(SEARCH(Anketa!$E$3,'SDF biotopi'!$A2171,1),""))</f>
        <v>0</v>
      </c>
      <c r="J2171" t="str">
        <f>IF(I2171=1,COUNTIF($I$2:I2171,1),"")</f>
        <v/>
      </c>
      <c r="K2171" t="str">
        <f>IFERROR(INDEX($B$2:$B$2873,MATCH(ROWS($J$2:J2171),$J$2:$J$2873,0)),"")</f>
        <v/>
      </c>
    </row>
    <row r="2172" spans="1:11">
      <c r="A2172" s="60" t="s">
        <v>574</v>
      </c>
      <c r="B2172" s="60" t="s">
        <v>803</v>
      </c>
      <c r="C2172" s="59">
        <v>3.97</v>
      </c>
      <c r="D2172" s="60" t="s">
        <v>39</v>
      </c>
      <c r="E2172" s="60" t="s">
        <v>41</v>
      </c>
      <c r="F2172" s="60" t="s">
        <v>40</v>
      </c>
      <c r="G2172" s="60" t="s">
        <v>41</v>
      </c>
      <c r="H2172" s="60" t="s">
        <v>40</v>
      </c>
      <c r="I2172">
        <f>--ISNUMBER(IFERROR(SEARCH(Anketa!$E$3,'SDF biotopi'!$A2172,1),""))</f>
        <v>0</v>
      </c>
      <c r="J2172" t="str">
        <f>IF(I2172=1,COUNTIF($I$2:I2172,1),"")</f>
        <v/>
      </c>
      <c r="K2172" t="str">
        <f>IFERROR(INDEX($B$2:$B$2873,MATCH(ROWS($J$2:J2172),$J$2:$J$2873,0)),"")</f>
        <v/>
      </c>
    </row>
    <row r="2173" spans="1:11">
      <c r="A2173" s="60" t="s">
        <v>574</v>
      </c>
      <c r="B2173" s="60" t="s">
        <v>811</v>
      </c>
      <c r="C2173" s="59">
        <v>60.22</v>
      </c>
      <c r="D2173" s="60" t="s">
        <v>39</v>
      </c>
      <c r="E2173" s="60" t="s">
        <v>40</v>
      </c>
      <c r="F2173" s="60" t="s">
        <v>40</v>
      </c>
      <c r="G2173" s="60" t="s">
        <v>210</v>
      </c>
      <c r="H2173" s="60" t="s">
        <v>41</v>
      </c>
      <c r="I2173">
        <f>--ISNUMBER(IFERROR(SEARCH(Anketa!$E$3,'SDF biotopi'!$A2173,1),""))</f>
        <v>0</v>
      </c>
      <c r="J2173" t="str">
        <f>IF(I2173=1,COUNTIF($I$2:I2173,1),"")</f>
        <v/>
      </c>
      <c r="K2173" t="str">
        <f>IFERROR(INDEX($B$2:$B$2873,MATCH(ROWS($J$2:J2173),$J$2:$J$2873,0)),"")</f>
        <v/>
      </c>
    </row>
    <row r="2174" spans="1:11">
      <c r="A2174" s="60" t="s">
        <v>574</v>
      </c>
      <c r="B2174" s="60" t="s">
        <v>805</v>
      </c>
      <c r="C2174" s="59">
        <v>58.23</v>
      </c>
      <c r="D2174" s="60" t="s">
        <v>39</v>
      </c>
      <c r="E2174" s="60" t="s">
        <v>818</v>
      </c>
      <c r="F2174" s="60" t="s">
        <v>818</v>
      </c>
      <c r="G2174" s="60" t="s">
        <v>818</v>
      </c>
      <c r="H2174" s="60" t="s">
        <v>818</v>
      </c>
      <c r="I2174">
        <f>--ISNUMBER(IFERROR(SEARCH(Anketa!$E$3,'SDF biotopi'!$A2174,1),""))</f>
        <v>0</v>
      </c>
      <c r="J2174" t="str">
        <f>IF(I2174=1,COUNTIF($I$2:I2174,1),"")</f>
        <v/>
      </c>
      <c r="K2174" t="str">
        <f>IFERROR(INDEX($B$2:$B$2873,MATCH(ROWS($J$2:J2174),$J$2:$J$2873,0)),"")</f>
        <v/>
      </c>
    </row>
    <row r="2175" spans="1:11">
      <c r="A2175" s="60" t="s">
        <v>574</v>
      </c>
      <c r="B2175" s="60" t="s">
        <v>812</v>
      </c>
      <c r="C2175" s="59">
        <v>51.02</v>
      </c>
      <c r="D2175" s="60" t="s">
        <v>39</v>
      </c>
      <c r="E2175" s="60" t="s">
        <v>210</v>
      </c>
      <c r="F2175" s="60" t="s">
        <v>40</v>
      </c>
      <c r="G2175" s="60" t="s">
        <v>41</v>
      </c>
      <c r="H2175" s="60" t="s">
        <v>210</v>
      </c>
      <c r="I2175">
        <f>--ISNUMBER(IFERROR(SEARCH(Anketa!$E$3,'SDF biotopi'!$A2175,1),""))</f>
        <v>0</v>
      </c>
      <c r="J2175" t="str">
        <f>IF(I2175=1,COUNTIF($I$2:I2175,1),"")</f>
        <v/>
      </c>
      <c r="K2175" t="str">
        <f>IFERROR(INDEX($B$2:$B$2873,MATCH(ROWS($J$2:J2175),$J$2:$J$2873,0)),"")</f>
        <v/>
      </c>
    </row>
    <row r="2176" spans="1:11">
      <c r="A2176" s="60" t="s">
        <v>574</v>
      </c>
      <c r="B2176" s="60" t="s">
        <v>802</v>
      </c>
      <c r="C2176" s="59">
        <v>5.04</v>
      </c>
      <c r="D2176" s="60" t="s">
        <v>39</v>
      </c>
      <c r="E2176" s="60" t="s">
        <v>818</v>
      </c>
      <c r="F2176" s="60" t="s">
        <v>818</v>
      </c>
      <c r="G2176" s="60" t="s">
        <v>818</v>
      </c>
      <c r="H2176" s="60" t="s">
        <v>818</v>
      </c>
      <c r="I2176">
        <f>--ISNUMBER(IFERROR(SEARCH(Anketa!$E$3,'SDF biotopi'!$A2176,1),""))</f>
        <v>0</v>
      </c>
      <c r="J2176" t="str">
        <f>IF(I2176=1,COUNTIF($I$2:I2176,1),"")</f>
        <v/>
      </c>
      <c r="K2176" t="str">
        <f>IFERROR(INDEX($B$2:$B$2873,MATCH(ROWS($J$2:J2176),$J$2:$J$2873,0)),"")</f>
        <v/>
      </c>
    </row>
    <row r="2177" spans="1:11">
      <c r="A2177" s="60" t="s">
        <v>574</v>
      </c>
      <c r="B2177" s="60" t="s">
        <v>816</v>
      </c>
      <c r="C2177" s="59">
        <v>4.82</v>
      </c>
      <c r="D2177" s="60" t="s">
        <v>39</v>
      </c>
      <c r="E2177" s="60" t="s">
        <v>818</v>
      </c>
      <c r="F2177" s="60" t="s">
        <v>40</v>
      </c>
      <c r="G2177" s="60" t="s">
        <v>818</v>
      </c>
      <c r="H2177" s="60" t="s">
        <v>818</v>
      </c>
      <c r="I2177">
        <f>--ISNUMBER(IFERROR(SEARCH(Anketa!$E$3,'SDF biotopi'!$A2177,1),""))</f>
        <v>0</v>
      </c>
      <c r="J2177" t="str">
        <f>IF(I2177=1,COUNTIF($I$2:I2177,1),"")</f>
        <v/>
      </c>
      <c r="K2177" t="str">
        <f>IFERROR(INDEX($B$2:$B$2873,MATCH(ROWS($J$2:J2177),$J$2:$J$2873,0)),"")</f>
        <v/>
      </c>
    </row>
    <row r="2178" spans="1:11">
      <c r="A2178" s="60" t="s">
        <v>576</v>
      </c>
      <c r="B2178" s="60" t="s">
        <v>853</v>
      </c>
      <c r="C2178" s="59">
        <v>13.79</v>
      </c>
      <c r="D2178" s="60" t="s">
        <v>39</v>
      </c>
      <c r="E2178" s="60" t="s">
        <v>818</v>
      </c>
      <c r="F2178" s="60" t="s">
        <v>818</v>
      </c>
      <c r="G2178" s="60" t="s">
        <v>818</v>
      </c>
      <c r="H2178" s="60" t="s">
        <v>818</v>
      </c>
      <c r="I2178">
        <f>--ISNUMBER(IFERROR(SEARCH(Anketa!$E$3,'SDF biotopi'!$A2178,1),""))</f>
        <v>0</v>
      </c>
      <c r="J2178" t="str">
        <f>IF(I2178=1,COUNTIF($I$2:I2178,1),"")</f>
        <v/>
      </c>
      <c r="K2178" t="str">
        <f>IFERROR(INDEX($B$2:$B$2873,MATCH(ROWS($J$2:J2178),$J$2:$J$2873,0)),"")</f>
        <v/>
      </c>
    </row>
    <row r="2179" spans="1:11">
      <c r="A2179" s="60" t="s">
        <v>576</v>
      </c>
      <c r="B2179" s="60" t="s">
        <v>810</v>
      </c>
      <c r="C2179" s="59">
        <v>2.54</v>
      </c>
      <c r="D2179" s="60" t="s">
        <v>39</v>
      </c>
      <c r="E2179" s="60" t="s">
        <v>41</v>
      </c>
      <c r="F2179" s="60" t="s">
        <v>40</v>
      </c>
      <c r="G2179" s="60" t="s">
        <v>210</v>
      </c>
      <c r="H2179" s="60" t="s">
        <v>210</v>
      </c>
      <c r="I2179">
        <f>--ISNUMBER(IFERROR(SEARCH(Anketa!$E$3,'SDF biotopi'!$A2179,1),""))</f>
        <v>0</v>
      </c>
      <c r="J2179" t="str">
        <f>IF(I2179=1,COUNTIF($I$2:I2179,1),"")</f>
        <v/>
      </c>
      <c r="K2179" t="str">
        <f>IFERROR(INDEX($B$2:$B$2873,MATCH(ROWS($J$2:J2179),$J$2:$J$2873,0)),"")</f>
        <v/>
      </c>
    </row>
    <row r="2180" spans="1:11">
      <c r="A2180" s="60" t="s">
        <v>576</v>
      </c>
      <c r="B2180" s="60" t="s">
        <v>816</v>
      </c>
      <c r="C2180" s="59">
        <v>0.4</v>
      </c>
      <c r="D2180" s="60" t="s">
        <v>39</v>
      </c>
      <c r="E2180" s="60" t="s">
        <v>818</v>
      </c>
      <c r="F2180" s="60" t="s">
        <v>40</v>
      </c>
      <c r="G2180" s="60" t="s">
        <v>818</v>
      </c>
      <c r="H2180" s="60" t="s">
        <v>818</v>
      </c>
      <c r="I2180">
        <f>--ISNUMBER(IFERROR(SEARCH(Anketa!$E$3,'SDF biotopi'!$A2180,1),""))</f>
        <v>0</v>
      </c>
      <c r="J2180" t="str">
        <f>IF(I2180=1,COUNTIF($I$2:I2180,1),"")</f>
        <v/>
      </c>
      <c r="K2180" t="str">
        <f>IFERROR(INDEX($B$2:$B$2873,MATCH(ROWS($J$2:J2180),$J$2:$J$2873,0)),"")</f>
        <v/>
      </c>
    </row>
    <row r="2181" spans="1:11">
      <c r="A2181" s="60" t="s">
        <v>576</v>
      </c>
      <c r="B2181" s="60" t="s">
        <v>802</v>
      </c>
      <c r="C2181" s="59">
        <v>137.31</v>
      </c>
      <c r="D2181" s="60" t="s">
        <v>39</v>
      </c>
      <c r="E2181" s="60" t="s">
        <v>818</v>
      </c>
      <c r="F2181" s="60" t="s">
        <v>40</v>
      </c>
      <c r="G2181" s="60" t="s">
        <v>818</v>
      </c>
      <c r="H2181" s="60" t="s">
        <v>818</v>
      </c>
      <c r="I2181">
        <f>--ISNUMBER(IFERROR(SEARCH(Anketa!$E$3,'SDF biotopi'!$A2181,1),""))</f>
        <v>0</v>
      </c>
      <c r="J2181" t="str">
        <f>IF(I2181=1,COUNTIF($I$2:I2181,1),"")</f>
        <v/>
      </c>
      <c r="K2181" t="str">
        <f>IFERROR(INDEX($B$2:$B$2873,MATCH(ROWS($J$2:J2181),$J$2:$J$2873,0)),"")</f>
        <v/>
      </c>
    </row>
    <row r="2182" spans="1:11">
      <c r="A2182" s="60" t="s">
        <v>576</v>
      </c>
      <c r="B2182" s="60" t="s">
        <v>807</v>
      </c>
      <c r="C2182" s="59">
        <v>0.83</v>
      </c>
      <c r="D2182" s="60" t="s">
        <v>39</v>
      </c>
      <c r="E2182" s="60" t="s">
        <v>40</v>
      </c>
      <c r="F2182" s="60" t="s">
        <v>40</v>
      </c>
      <c r="G2182" s="60" t="s">
        <v>210</v>
      </c>
      <c r="H2182" s="60" t="s">
        <v>41</v>
      </c>
      <c r="I2182">
        <f>--ISNUMBER(IFERROR(SEARCH(Anketa!$E$3,'SDF biotopi'!$A2182,1),""))</f>
        <v>0</v>
      </c>
      <c r="J2182" t="str">
        <f>IF(I2182=1,COUNTIF($I$2:I2182,1),"")</f>
        <v/>
      </c>
      <c r="K2182" t="str">
        <f>IFERROR(INDEX($B$2:$B$2873,MATCH(ROWS($J$2:J2182),$J$2:$J$2873,0)),"")</f>
        <v/>
      </c>
    </row>
    <row r="2183" spans="1:11">
      <c r="A2183" s="60" t="s">
        <v>576</v>
      </c>
      <c r="B2183" s="60" t="s">
        <v>808</v>
      </c>
      <c r="C2183" s="59">
        <v>24.53</v>
      </c>
      <c r="D2183" s="60" t="s">
        <v>39</v>
      </c>
      <c r="E2183" s="60" t="s">
        <v>40</v>
      </c>
      <c r="F2183" s="60" t="s">
        <v>40</v>
      </c>
      <c r="G2183" s="60" t="s">
        <v>210</v>
      </c>
      <c r="H2183" s="60" t="s">
        <v>40</v>
      </c>
      <c r="I2183">
        <f>--ISNUMBER(IFERROR(SEARCH(Anketa!$E$3,'SDF biotopi'!$A2183,1),""))</f>
        <v>0</v>
      </c>
      <c r="J2183" t="str">
        <f>IF(I2183=1,COUNTIF($I$2:I2183,1),"")</f>
        <v/>
      </c>
      <c r="K2183" t="str">
        <f>IFERROR(INDEX($B$2:$B$2873,MATCH(ROWS($J$2:J2183),$J$2:$J$2873,0)),"")</f>
        <v/>
      </c>
    </row>
    <row r="2184" spans="1:11">
      <c r="A2184" s="60" t="s">
        <v>576</v>
      </c>
      <c r="B2184" s="60" t="s">
        <v>814</v>
      </c>
      <c r="C2184" s="59">
        <v>2.7</v>
      </c>
      <c r="D2184" s="60" t="s">
        <v>39</v>
      </c>
      <c r="E2184" s="60" t="s">
        <v>818</v>
      </c>
      <c r="F2184" s="60" t="s">
        <v>818</v>
      </c>
      <c r="G2184" s="60" t="s">
        <v>818</v>
      </c>
      <c r="H2184" s="60" t="s">
        <v>818</v>
      </c>
      <c r="I2184">
        <f>--ISNUMBER(IFERROR(SEARCH(Anketa!$E$3,'SDF biotopi'!$A2184,1),""))</f>
        <v>0</v>
      </c>
      <c r="J2184" t="str">
        <f>IF(I2184=1,COUNTIF($I$2:I2184,1),"")</f>
        <v/>
      </c>
      <c r="K2184" t="str">
        <f>IFERROR(INDEX($B$2:$B$2873,MATCH(ROWS($J$2:J2184),$J$2:$J$2873,0)),"")</f>
        <v/>
      </c>
    </row>
    <row r="2185" spans="1:11">
      <c r="A2185" s="60" t="s">
        <v>576</v>
      </c>
      <c r="B2185" s="60" t="s">
        <v>815</v>
      </c>
      <c r="C2185" s="59">
        <v>0</v>
      </c>
      <c r="D2185" s="60" t="s">
        <v>39</v>
      </c>
      <c r="E2185" s="60" t="s">
        <v>210</v>
      </c>
      <c r="F2185" s="60" t="s">
        <v>40</v>
      </c>
      <c r="G2185" s="60" t="s">
        <v>41</v>
      </c>
      <c r="H2185" s="60" t="s">
        <v>41</v>
      </c>
      <c r="I2185">
        <f>--ISNUMBER(IFERROR(SEARCH(Anketa!$E$3,'SDF biotopi'!$A2185,1),""))</f>
        <v>0</v>
      </c>
      <c r="J2185" t="str">
        <f>IF(I2185=1,COUNTIF($I$2:I2185,1),"")</f>
        <v/>
      </c>
      <c r="K2185" t="str">
        <f>IFERROR(INDEX($B$2:$B$2873,MATCH(ROWS($J$2:J2185),$J$2:$J$2873,0)),"")</f>
        <v/>
      </c>
    </row>
    <row r="2186" spans="1:11">
      <c r="A2186" s="60" t="s">
        <v>578</v>
      </c>
      <c r="B2186" s="60" t="s">
        <v>815</v>
      </c>
      <c r="C2186" s="59">
        <v>1.65</v>
      </c>
      <c r="D2186" s="60" t="s">
        <v>39</v>
      </c>
      <c r="E2186" s="60" t="s">
        <v>818</v>
      </c>
      <c r="F2186" s="60" t="s">
        <v>40</v>
      </c>
      <c r="G2186" s="60" t="s">
        <v>818</v>
      </c>
      <c r="H2186" s="60" t="s">
        <v>818</v>
      </c>
      <c r="I2186">
        <f>--ISNUMBER(IFERROR(SEARCH(Anketa!$E$3,'SDF biotopi'!$A2186,1),""))</f>
        <v>0</v>
      </c>
      <c r="J2186" t="str">
        <f>IF(I2186=1,COUNTIF($I$2:I2186,1),"")</f>
        <v/>
      </c>
      <c r="K2186" t="str">
        <f>IFERROR(INDEX($B$2:$B$2873,MATCH(ROWS($J$2:J2186),$J$2:$J$2873,0)),"")</f>
        <v/>
      </c>
    </row>
    <row r="2187" spans="1:11">
      <c r="A2187" s="60" t="s">
        <v>578</v>
      </c>
      <c r="B2187" s="60" t="s">
        <v>802</v>
      </c>
      <c r="C2187" s="59">
        <v>146.06</v>
      </c>
      <c r="D2187" s="60" t="s">
        <v>39</v>
      </c>
      <c r="E2187" s="60" t="s">
        <v>210</v>
      </c>
      <c r="F2187" s="60" t="s">
        <v>40</v>
      </c>
      <c r="G2187" s="60" t="s">
        <v>210</v>
      </c>
      <c r="H2187" s="60" t="s">
        <v>210</v>
      </c>
      <c r="I2187">
        <f>--ISNUMBER(IFERROR(SEARCH(Anketa!$E$3,'SDF biotopi'!$A2187,1),""))</f>
        <v>0</v>
      </c>
      <c r="J2187" t="str">
        <f>IF(I2187=1,COUNTIF($I$2:I2187,1),"")</f>
        <v/>
      </c>
      <c r="K2187" t="str">
        <f>IFERROR(INDEX($B$2:$B$2873,MATCH(ROWS($J$2:J2187),$J$2:$J$2873,0)),"")</f>
        <v/>
      </c>
    </row>
    <row r="2188" spans="1:11">
      <c r="A2188" s="60" t="s">
        <v>578</v>
      </c>
      <c r="B2188" s="60" t="s">
        <v>811</v>
      </c>
      <c r="C2188" s="59">
        <v>6.05</v>
      </c>
      <c r="D2188" s="60" t="s">
        <v>39</v>
      </c>
      <c r="E2188" s="60" t="s">
        <v>818</v>
      </c>
      <c r="F2188" s="60" t="s">
        <v>818</v>
      </c>
      <c r="G2188" s="60" t="s">
        <v>818</v>
      </c>
      <c r="H2188" s="60" t="s">
        <v>818</v>
      </c>
      <c r="I2188">
        <f>--ISNUMBER(IFERROR(SEARCH(Anketa!$E$3,'SDF biotopi'!$A2188,1),""))</f>
        <v>0</v>
      </c>
      <c r="J2188" t="str">
        <f>IF(I2188=1,COUNTIF($I$2:I2188,1),"")</f>
        <v/>
      </c>
      <c r="K2188" t="str">
        <f>IFERROR(INDEX($B$2:$B$2873,MATCH(ROWS($J$2:J2188),$J$2:$J$2873,0)),"")</f>
        <v/>
      </c>
    </row>
    <row r="2189" spans="1:11">
      <c r="A2189" s="60" t="s">
        <v>578</v>
      </c>
      <c r="B2189" s="60" t="s">
        <v>820</v>
      </c>
      <c r="C2189" s="59">
        <v>2</v>
      </c>
      <c r="D2189" s="60" t="s">
        <v>39</v>
      </c>
      <c r="E2189" s="60" t="s">
        <v>818</v>
      </c>
      <c r="F2189" s="60" t="s">
        <v>818</v>
      </c>
      <c r="G2189" s="60" t="s">
        <v>818</v>
      </c>
      <c r="H2189" s="60" t="s">
        <v>818</v>
      </c>
      <c r="I2189">
        <f>--ISNUMBER(IFERROR(SEARCH(Anketa!$E$3,'SDF biotopi'!$A2189,1),""))</f>
        <v>0</v>
      </c>
      <c r="J2189" t="str">
        <f>IF(I2189=1,COUNTIF($I$2:I2189,1),"")</f>
        <v/>
      </c>
      <c r="K2189" t="str">
        <f>IFERROR(INDEX($B$2:$B$2873,MATCH(ROWS($J$2:J2189),$J$2:$J$2873,0)),"")</f>
        <v/>
      </c>
    </row>
    <row r="2190" spans="1:11">
      <c r="A2190" s="60" t="s">
        <v>578</v>
      </c>
      <c r="B2190" s="60" t="s">
        <v>807</v>
      </c>
      <c r="C2190" s="59">
        <v>27.39</v>
      </c>
      <c r="D2190" s="60" t="s">
        <v>39</v>
      </c>
      <c r="E2190" s="60" t="s">
        <v>41</v>
      </c>
      <c r="F2190" s="60" t="s">
        <v>40</v>
      </c>
      <c r="G2190" s="60" t="s">
        <v>41</v>
      </c>
      <c r="H2190" s="60" t="s">
        <v>41</v>
      </c>
      <c r="I2190">
        <f>--ISNUMBER(IFERROR(SEARCH(Anketa!$E$3,'SDF biotopi'!$A2190,1),""))</f>
        <v>0</v>
      </c>
      <c r="J2190" t="str">
        <f>IF(I2190=1,COUNTIF($I$2:I2190,1),"")</f>
        <v/>
      </c>
      <c r="K2190" t="str">
        <f>IFERROR(INDEX($B$2:$B$2873,MATCH(ROWS($J$2:J2190),$J$2:$J$2873,0)),"")</f>
        <v/>
      </c>
    </row>
    <row r="2191" spans="1:11">
      <c r="A2191" s="60" t="s">
        <v>578</v>
      </c>
      <c r="B2191" s="60" t="s">
        <v>812</v>
      </c>
      <c r="C2191" s="59">
        <v>56.44</v>
      </c>
      <c r="D2191" s="60" t="s">
        <v>39</v>
      </c>
      <c r="E2191" s="60" t="s">
        <v>210</v>
      </c>
      <c r="F2191" s="60" t="s">
        <v>40</v>
      </c>
      <c r="G2191" s="60" t="s">
        <v>210</v>
      </c>
      <c r="H2191" s="60" t="s">
        <v>40</v>
      </c>
      <c r="I2191">
        <f>--ISNUMBER(IFERROR(SEARCH(Anketa!$E$3,'SDF biotopi'!$A2191,1),""))</f>
        <v>0</v>
      </c>
      <c r="J2191" t="str">
        <f>IF(I2191=1,COUNTIF($I$2:I2191,1),"")</f>
        <v/>
      </c>
      <c r="K2191" t="str">
        <f>IFERROR(INDEX($B$2:$B$2873,MATCH(ROWS($J$2:J2191),$J$2:$J$2873,0)),"")</f>
        <v/>
      </c>
    </row>
    <row r="2192" spans="1:11">
      <c r="A2192" s="60" t="s">
        <v>578</v>
      </c>
      <c r="B2192" s="60" t="s">
        <v>816</v>
      </c>
      <c r="C2192" s="59">
        <v>103.43</v>
      </c>
      <c r="D2192" s="60" t="s">
        <v>39</v>
      </c>
      <c r="E2192" s="60" t="s">
        <v>818</v>
      </c>
      <c r="F2192" s="60" t="s">
        <v>40</v>
      </c>
      <c r="G2192" s="60" t="s">
        <v>818</v>
      </c>
      <c r="H2192" s="60" t="s">
        <v>818</v>
      </c>
      <c r="I2192">
        <f>--ISNUMBER(IFERROR(SEARCH(Anketa!$E$3,'SDF biotopi'!$A2192,1),""))</f>
        <v>0</v>
      </c>
      <c r="J2192" t="str">
        <f>IF(I2192=1,COUNTIF($I$2:I2192,1),"")</f>
        <v/>
      </c>
      <c r="K2192" t="str">
        <f>IFERROR(INDEX($B$2:$B$2873,MATCH(ROWS($J$2:J2192),$J$2:$J$2873,0)),"")</f>
        <v/>
      </c>
    </row>
    <row r="2193" spans="1:11">
      <c r="A2193" s="60" t="s">
        <v>578</v>
      </c>
      <c r="B2193" s="60" t="s">
        <v>808</v>
      </c>
      <c r="C2193" s="59">
        <v>22.28</v>
      </c>
      <c r="D2193" s="60" t="s">
        <v>39</v>
      </c>
      <c r="E2193" s="60" t="s">
        <v>40</v>
      </c>
      <c r="F2193" s="60" t="s">
        <v>40</v>
      </c>
      <c r="G2193" s="60" t="s">
        <v>41</v>
      </c>
      <c r="H2193" s="60" t="s">
        <v>40</v>
      </c>
      <c r="I2193">
        <f>--ISNUMBER(IFERROR(SEARCH(Anketa!$E$3,'SDF biotopi'!$A2193,1),""))</f>
        <v>0</v>
      </c>
      <c r="J2193" t="str">
        <f>IF(I2193=1,COUNTIF($I$2:I2193,1),"")</f>
        <v/>
      </c>
      <c r="K2193" t="str">
        <f>IFERROR(INDEX($B$2:$B$2873,MATCH(ROWS($J$2:J2193),$J$2:$J$2873,0)),"")</f>
        <v/>
      </c>
    </row>
    <row r="2194" spans="1:11">
      <c r="A2194" s="60" t="s">
        <v>580</v>
      </c>
      <c r="B2194" s="60" t="s">
        <v>835</v>
      </c>
      <c r="C2194" s="59">
        <v>14.27</v>
      </c>
      <c r="D2194" s="60" t="s">
        <v>39</v>
      </c>
      <c r="E2194" s="60" t="s">
        <v>210</v>
      </c>
      <c r="F2194" s="60" t="s">
        <v>40</v>
      </c>
      <c r="G2194" s="60" t="s">
        <v>40</v>
      </c>
      <c r="H2194" s="60" t="s">
        <v>210</v>
      </c>
      <c r="I2194">
        <f>--ISNUMBER(IFERROR(SEARCH(Anketa!$E$3,'SDF biotopi'!$A2194,1),""))</f>
        <v>0</v>
      </c>
      <c r="J2194" t="str">
        <f>IF(I2194=1,COUNTIF($I$2:I2194,1),"")</f>
        <v/>
      </c>
      <c r="K2194" t="str">
        <f>IFERROR(INDEX($B$2:$B$2873,MATCH(ROWS($J$2:J2194),$J$2:$J$2873,0)),"")</f>
        <v/>
      </c>
    </row>
    <row r="2195" spans="1:11">
      <c r="A2195" s="60" t="s">
        <v>580</v>
      </c>
      <c r="B2195" s="60" t="s">
        <v>839</v>
      </c>
      <c r="C2195" s="59">
        <v>0.48</v>
      </c>
      <c r="D2195" s="60" t="s">
        <v>39</v>
      </c>
      <c r="E2195" s="60" t="s">
        <v>210</v>
      </c>
      <c r="F2195" s="60" t="s">
        <v>40</v>
      </c>
      <c r="G2195" s="60" t="s">
        <v>210</v>
      </c>
      <c r="H2195" s="60" t="s">
        <v>210</v>
      </c>
      <c r="I2195">
        <f>--ISNUMBER(IFERROR(SEARCH(Anketa!$E$3,'SDF biotopi'!$A2195,1),""))</f>
        <v>0</v>
      </c>
      <c r="J2195" t="str">
        <f>IF(I2195=1,COUNTIF($I$2:I2195,1),"")</f>
        <v/>
      </c>
      <c r="K2195" t="str">
        <f>IFERROR(INDEX($B$2:$B$2873,MATCH(ROWS($J$2:J2195),$J$2:$J$2873,0)),"")</f>
        <v/>
      </c>
    </row>
    <row r="2196" spans="1:11">
      <c r="A2196" s="60" t="s">
        <v>580</v>
      </c>
      <c r="B2196" s="60" t="s">
        <v>815</v>
      </c>
      <c r="C2196" s="59">
        <v>2.25</v>
      </c>
      <c r="D2196" s="60" t="s">
        <v>39</v>
      </c>
      <c r="E2196" s="60" t="s">
        <v>818</v>
      </c>
      <c r="F2196" s="60" t="s">
        <v>40</v>
      </c>
      <c r="G2196" s="60" t="s">
        <v>818</v>
      </c>
      <c r="H2196" s="60" t="s">
        <v>818</v>
      </c>
      <c r="I2196">
        <f>--ISNUMBER(IFERROR(SEARCH(Anketa!$E$3,'SDF biotopi'!$A2196,1),""))</f>
        <v>0</v>
      </c>
      <c r="J2196" t="str">
        <f>IF(I2196=1,COUNTIF($I$2:I2196,1),"")</f>
        <v/>
      </c>
      <c r="K2196" t="str">
        <f>IFERROR(INDEX($B$2:$B$2873,MATCH(ROWS($J$2:J2196),$J$2:$J$2873,0)),"")</f>
        <v/>
      </c>
    </row>
    <row r="2197" spans="1:11">
      <c r="A2197" s="60" t="s">
        <v>580</v>
      </c>
      <c r="B2197" s="60" t="s">
        <v>811</v>
      </c>
      <c r="C2197" s="59">
        <v>1.06</v>
      </c>
      <c r="D2197" s="60" t="s">
        <v>39</v>
      </c>
      <c r="E2197" s="60" t="s">
        <v>818</v>
      </c>
      <c r="F2197" s="60" t="s">
        <v>40</v>
      </c>
      <c r="G2197" s="60" t="s">
        <v>818</v>
      </c>
      <c r="H2197" s="60" t="s">
        <v>818</v>
      </c>
      <c r="I2197">
        <f>--ISNUMBER(IFERROR(SEARCH(Anketa!$E$3,'SDF biotopi'!$A2197,1),""))</f>
        <v>0</v>
      </c>
      <c r="J2197" t="str">
        <f>IF(I2197=1,COUNTIF($I$2:I2197,1),"")</f>
        <v/>
      </c>
      <c r="K2197" t="str">
        <f>IFERROR(INDEX($B$2:$B$2873,MATCH(ROWS($J$2:J2197),$J$2:$J$2873,0)),"")</f>
        <v/>
      </c>
    </row>
    <row r="2198" spans="1:11">
      <c r="A2198" s="60" t="s">
        <v>580</v>
      </c>
      <c r="B2198" s="60" t="s">
        <v>816</v>
      </c>
      <c r="C2198" s="59">
        <v>0.22</v>
      </c>
      <c r="D2198" s="60" t="s">
        <v>39</v>
      </c>
      <c r="E2198" s="60" t="s">
        <v>818</v>
      </c>
      <c r="F2198" s="60" t="s">
        <v>40</v>
      </c>
      <c r="G2198" s="60" t="s">
        <v>818</v>
      </c>
      <c r="H2198" s="60" t="s">
        <v>818</v>
      </c>
      <c r="I2198">
        <f>--ISNUMBER(IFERROR(SEARCH(Anketa!$E$3,'SDF biotopi'!$A2198,1),""))</f>
        <v>0</v>
      </c>
      <c r="J2198" t="str">
        <f>IF(I2198=1,COUNTIF($I$2:I2198,1),"")</f>
        <v/>
      </c>
      <c r="K2198" t="str">
        <f>IFERROR(INDEX($B$2:$B$2873,MATCH(ROWS($J$2:J2198),$J$2:$J$2873,0)),"")</f>
        <v/>
      </c>
    </row>
    <row r="2199" spans="1:11">
      <c r="A2199" s="60" t="s">
        <v>580</v>
      </c>
      <c r="B2199" s="60" t="s">
        <v>841</v>
      </c>
      <c r="C2199" s="59">
        <v>0</v>
      </c>
      <c r="D2199" s="60" t="s">
        <v>39</v>
      </c>
      <c r="E2199" s="60" t="s">
        <v>40</v>
      </c>
      <c r="F2199" s="60" t="s">
        <v>41</v>
      </c>
      <c r="G2199" s="60" t="s">
        <v>41</v>
      </c>
      <c r="H2199" s="60" t="s">
        <v>41</v>
      </c>
      <c r="I2199">
        <f>--ISNUMBER(IFERROR(SEARCH(Anketa!$E$3,'SDF biotopi'!$A2199,1),""))</f>
        <v>0</v>
      </c>
      <c r="J2199" t="str">
        <f>IF(I2199=1,COUNTIF($I$2:I2199,1),"")</f>
        <v/>
      </c>
      <c r="K2199" t="str">
        <f>IFERROR(INDEX($B$2:$B$2873,MATCH(ROWS($J$2:J2199),$J$2:$J$2873,0)),"")</f>
        <v/>
      </c>
    </row>
    <row r="2200" spans="1:11">
      <c r="A2200" s="60" t="s">
        <v>580</v>
      </c>
      <c r="B2200" s="60" t="s">
        <v>817</v>
      </c>
      <c r="C2200" s="59">
        <v>0</v>
      </c>
      <c r="D2200" s="60" t="s">
        <v>39</v>
      </c>
      <c r="E2200" s="60" t="s">
        <v>40</v>
      </c>
      <c r="F2200" s="60" t="s">
        <v>40</v>
      </c>
      <c r="G2200" s="60" t="s">
        <v>41</v>
      </c>
      <c r="H2200" s="60" t="s">
        <v>40</v>
      </c>
      <c r="I2200">
        <f>--ISNUMBER(IFERROR(SEARCH(Anketa!$E$3,'SDF biotopi'!$A2200,1),""))</f>
        <v>0</v>
      </c>
      <c r="J2200" t="str">
        <f>IF(I2200=1,COUNTIF($I$2:I2200,1),"")</f>
        <v/>
      </c>
      <c r="K2200" t="str">
        <f>IFERROR(INDEX($B$2:$B$2873,MATCH(ROWS($J$2:J2200),$J$2:$J$2873,0)),"")</f>
        <v/>
      </c>
    </row>
    <row r="2201" spans="1:11">
      <c r="A2201" s="60" t="s">
        <v>582</v>
      </c>
      <c r="B2201" s="60" t="s">
        <v>823</v>
      </c>
      <c r="C2201" s="59">
        <v>3.06</v>
      </c>
      <c r="D2201" s="60" t="s">
        <v>39</v>
      </c>
      <c r="E2201" s="60" t="s">
        <v>210</v>
      </c>
      <c r="F2201" s="60" t="s">
        <v>40</v>
      </c>
      <c r="G2201" s="60" t="s">
        <v>41</v>
      </c>
      <c r="H2201" s="60" t="s">
        <v>41</v>
      </c>
      <c r="I2201">
        <f>--ISNUMBER(IFERROR(SEARCH(Anketa!$E$3,'SDF biotopi'!$A2201,1),""))</f>
        <v>0</v>
      </c>
      <c r="J2201" t="str">
        <f>IF(I2201=1,COUNTIF($I$2:I2201,1),"")</f>
        <v/>
      </c>
      <c r="K2201" t="str">
        <f>IFERROR(INDEX($B$2:$B$2873,MATCH(ROWS($J$2:J2201),$J$2:$J$2873,0)),"")</f>
        <v/>
      </c>
    </row>
    <row r="2202" spans="1:11">
      <c r="A2202" s="60" t="s">
        <v>582</v>
      </c>
      <c r="B2202" s="60" t="s">
        <v>810</v>
      </c>
      <c r="C2202" s="59">
        <v>1.3</v>
      </c>
      <c r="D2202" s="60" t="s">
        <v>39</v>
      </c>
      <c r="E2202" s="60" t="s">
        <v>210</v>
      </c>
      <c r="F2202" s="60" t="s">
        <v>40</v>
      </c>
      <c r="G2202" s="60" t="s">
        <v>210</v>
      </c>
      <c r="H2202" s="60" t="s">
        <v>210</v>
      </c>
      <c r="I2202">
        <f>--ISNUMBER(IFERROR(SEARCH(Anketa!$E$3,'SDF biotopi'!$A2202,1),""))</f>
        <v>0</v>
      </c>
      <c r="J2202" t="str">
        <f>IF(I2202=1,COUNTIF($I$2:I2202,1),"")</f>
        <v/>
      </c>
      <c r="K2202" t="str">
        <f>IFERROR(INDEX($B$2:$B$2873,MATCH(ROWS($J$2:J2202),$J$2:$J$2873,0)),"")</f>
        <v/>
      </c>
    </row>
    <row r="2203" spans="1:11">
      <c r="A2203" s="60" t="s">
        <v>584</v>
      </c>
      <c r="B2203" s="60" t="s">
        <v>808</v>
      </c>
      <c r="C2203" s="59">
        <v>8.06</v>
      </c>
      <c r="D2203" s="60" t="s">
        <v>39</v>
      </c>
      <c r="E2203" s="60" t="s">
        <v>210</v>
      </c>
      <c r="F2203" s="60" t="s">
        <v>40</v>
      </c>
      <c r="G2203" s="60" t="s">
        <v>210</v>
      </c>
      <c r="H2203" s="60" t="s">
        <v>210</v>
      </c>
      <c r="I2203">
        <f>--ISNUMBER(IFERROR(SEARCH(Anketa!$E$3,'SDF biotopi'!$A2203,1),""))</f>
        <v>0</v>
      </c>
      <c r="J2203" t="str">
        <f>IF(I2203=1,COUNTIF($I$2:I2203,1),"")</f>
        <v/>
      </c>
      <c r="K2203" t="str">
        <f>IFERROR(INDEX($B$2:$B$2873,MATCH(ROWS($J$2:J2203),$J$2:$J$2873,0)),"")</f>
        <v/>
      </c>
    </row>
    <row r="2204" spans="1:11">
      <c r="A2204" s="60" t="s">
        <v>584</v>
      </c>
      <c r="B2204" s="60" t="s">
        <v>810</v>
      </c>
      <c r="C2204" s="59">
        <v>0</v>
      </c>
      <c r="D2204" s="60" t="s">
        <v>39</v>
      </c>
      <c r="E2204" s="60" t="s">
        <v>210</v>
      </c>
      <c r="F2204" s="60" t="s">
        <v>40</v>
      </c>
      <c r="G2204" s="60" t="s">
        <v>210</v>
      </c>
      <c r="H2204" s="60" t="s">
        <v>210</v>
      </c>
      <c r="I2204">
        <f>--ISNUMBER(IFERROR(SEARCH(Anketa!$E$3,'SDF biotopi'!$A2204,1),""))</f>
        <v>0</v>
      </c>
      <c r="J2204" t="str">
        <f>IF(I2204=1,COUNTIF($I$2:I2204,1),"")</f>
        <v/>
      </c>
      <c r="K2204" t="str">
        <f>IFERROR(INDEX($B$2:$B$2873,MATCH(ROWS($J$2:J2204),$J$2:$J$2873,0)),"")</f>
        <v/>
      </c>
    </row>
    <row r="2205" spans="1:11">
      <c r="A2205" s="60" t="s">
        <v>584</v>
      </c>
      <c r="B2205" s="60" t="s">
        <v>804</v>
      </c>
      <c r="C2205" s="59">
        <v>0</v>
      </c>
      <c r="D2205" s="60" t="s">
        <v>39</v>
      </c>
      <c r="E2205" s="60" t="s">
        <v>210</v>
      </c>
      <c r="F2205" s="60" t="s">
        <v>40</v>
      </c>
      <c r="G2205" s="60" t="s">
        <v>41</v>
      </c>
      <c r="H2205" s="60" t="s">
        <v>40</v>
      </c>
      <c r="I2205">
        <f>--ISNUMBER(IFERROR(SEARCH(Anketa!$E$3,'SDF biotopi'!$A2205,1),""))</f>
        <v>0</v>
      </c>
      <c r="J2205" t="str">
        <f>IF(I2205=1,COUNTIF($I$2:I2205,1),"")</f>
        <v/>
      </c>
      <c r="K2205" t="str">
        <f>IFERROR(INDEX($B$2:$B$2873,MATCH(ROWS($J$2:J2205),$J$2:$J$2873,0)),"")</f>
        <v/>
      </c>
    </row>
    <row r="2206" spans="1:11">
      <c r="A2206" s="60" t="s">
        <v>584</v>
      </c>
      <c r="B2206" s="60" t="s">
        <v>814</v>
      </c>
      <c r="C2206" s="59">
        <v>10.53</v>
      </c>
      <c r="D2206" s="60" t="s">
        <v>39</v>
      </c>
      <c r="E2206" s="60" t="s">
        <v>818</v>
      </c>
      <c r="F2206" s="60" t="s">
        <v>40</v>
      </c>
      <c r="G2206" s="60" t="s">
        <v>818</v>
      </c>
      <c r="H2206" s="60" t="s">
        <v>818</v>
      </c>
      <c r="I2206">
        <f>--ISNUMBER(IFERROR(SEARCH(Anketa!$E$3,'SDF biotopi'!$A2206,1),""))</f>
        <v>0</v>
      </c>
      <c r="J2206" t="str">
        <f>IF(I2206=1,COUNTIF($I$2:I2206,1),"")</f>
        <v/>
      </c>
      <c r="K2206" t="str">
        <f>IFERROR(INDEX($B$2:$B$2873,MATCH(ROWS($J$2:J2206),$J$2:$J$2873,0)),"")</f>
        <v/>
      </c>
    </row>
    <row r="2207" spans="1:11">
      <c r="A2207" s="60" t="s">
        <v>584</v>
      </c>
      <c r="B2207" s="60" t="s">
        <v>807</v>
      </c>
      <c r="C2207" s="59">
        <v>13.55</v>
      </c>
      <c r="D2207" s="60" t="s">
        <v>39</v>
      </c>
      <c r="E2207" s="60" t="s">
        <v>210</v>
      </c>
      <c r="F2207" s="60" t="s">
        <v>40</v>
      </c>
      <c r="G2207" s="60" t="s">
        <v>210</v>
      </c>
      <c r="H2207" s="60" t="s">
        <v>210</v>
      </c>
      <c r="I2207">
        <f>--ISNUMBER(IFERROR(SEARCH(Anketa!$E$3,'SDF biotopi'!$A2207,1),""))</f>
        <v>0</v>
      </c>
      <c r="J2207" t="str">
        <f>IF(I2207=1,COUNTIF($I$2:I2207,1),"")</f>
        <v/>
      </c>
      <c r="K2207" t="str">
        <f>IFERROR(INDEX($B$2:$B$2873,MATCH(ROWS($J$2:J2207),$J$2:$J$2873,0)),"")</f>
        <v/>
      </c>
    </row>
    <row r="2208" spans="1:11">
      <c r="A2208" s="60" t="s">
        <v>584</v>
      </c>
      <c r="B2208" s="60" t="s">
        <v>802</v>
      </c>
      <c r="C2208" s="59">
        <v>25.91</v>
      </c>
      <c r="D2208" s="60" t="s">
        <v>39</v>
      </c>
      <c r="E2208" s="60" t="s">
        <v>41</v>
      </c>
      <c r="F2208" s="60" t="s">
        <v>40</v>
      </c>
      <c r="G2208" s="60" t="s">
        <v>210</v>
      </c>
      <c r="H2208" s="60" t="s">
        <v>41</v>
      </c>
      <c r="I2208">
        <f>--ISNUMBER(IFERROR(SEARCH(Anketa!$E$3,'SDF biotopi'!$A2208,1),""))</f>
        <v>0</v>
      </c>
      <c r="J2208" t="str">
        <f>IF(I2208=1,COUNTIF($I$2:I2208,1),"")</f>
        <v/>
      </c>
      <c r="K2208" t="str">
        <f>IFERROR(INDEX($B$2:$B$2873,MATCH(ROWS($J$2:J2208),$J$2:$J$2873,0)),"")</f>
        <v/>
      </c>
    </row>
    <row r="2209" spans="1:11">
      <c r="A2209" s="60" t="s">
        <v>584</v>
      </c>
      <c r="B2209" s="60" t="s">
        <v>816</v>
      </c>
      <c r="C2209" s="59">
        <v>15.7</v>
      </c>
      <c r="D2209" s="60" t="s">
        <v>39</v>
      </c>
      <c r="E2209" s="60" t="s">
        <v>818</v>
      </c>
      <c r="F2209" s="60" t="s">
        <v>40</v>
      </c>
      <c r="G2209" s="60" t="s">
        <v>818</v>
      </c>
      <c r="H2209" s="60" t="s">
        <v>818</v>
      </c>
      <c r="I2209">
        <f>--ISNUMBER(IFERROR(SEARCH(Anketa!$E$3,'SDF biotopi'!$A2209,1),""))</f>
        <v>0</v>
      </c>
      <c r="J2209" t="str">
        <f>IF(I2209=1,COUNTIF($I$2:I2209,1),"")</f>
        <v/>
      </c>
      <c r="K2209" t="str">
        <f>IFERROR(INDEX($B$2:$B$2873,MATCH(ROWS($J$2:J2209),$J$2:$J$2873,0)),"")</f>
        <v/>
      </c>
    </row>
    <row r="2210" spans="1:11">
      <c r="A2210" s="60" t="s">
        <v>586</v>
      </c>
      <c r="B2210" s="60" t="s">
        <v>808</v>
      </c>
      <c r="C2210" s="59">
        <v>3.37</v>
      </c>
      <c r="D2210" s="60" t="s">
        <v>39</v>
      </c>
      <c r="E2210" s="60" t="s">
        <v>41</v>
      </c>
      <c r="F2210" s="60" t="s">
        <v>40</v>
      </c>
      <c r="G2210" s="60" t="s">
        <v>210</v>
      </c>
      <c r="H2210" s="60" t="s">
        <v>41</v>
      </c>
      <c r="I2210">
        <f>--ISNUMBER(IFERROR(SEARCH(Anketa!$E$3,'SDF biotopi'!$A2210,1),""))</f>
        <v>0</v>
      </c>
      <c r="J2210" t="str">
        <f>IF(I2210=1,COUNTIF($I$2:I2210,1),"")</f>
        <v/>
      </c>
      <c r="K2210" t="str">
        <f>IFERROR(INDEX($B$2:$B$2873,MATCH(ROWS($J$2:J2210),$J$2:$J$2873,0)),"")</f>
        <v/>
      </c>
    </row>
    <row r="2211" spans="1:11">
      <c r="A2211" s="60" t="s">
        <v>586</v>
      </c>
      <c r="B2211" s="60" t="s">
        <v>802</v>
      </c>
      <c r="C2211" s="59">
        <v>6.03</v>
      </c>
      <c r="D2211" s="60" t="s">
        <v>39</v>
      </c>
      <c r="E2211" s="60" t="s">
        <v>210</v>
      </c>
      <c r="F2211" s="60" t="s">
        <v>40</v>
      </c>
      <c r="G2211" s="60" t="s">
        <v>210</v>
      </c>
      <c r="H2211" s="60" t="s">
        <v>210</v>
      </c>
      <c r="I2211">
        <f>--ISNUMBER(IFERROR(SEARCH(Anketa!$E$3,'SDF biotopi'!$A2211,1),""))</f>
        <v>0</v>
      </c>
      <c r="J2211" t="str">
        <f>IF(I2211=1,COUNTIF($I$2:I2211,1),"")</f>
        <v/>
      </c>
      <c r="K2211" t="str">
        <f>IFERROR(INDEX($B$2:$B$2873,MATCH(ROWS($J$2:J2211),$J$2:$J$2873,0)),"")</f>
        <v/>
      </c>
    </row>
    <row r="2212" spans="1:11">
      <c r="A2212" s="60" t="s">
        <v>586</v>
      </c>
      <c r="B2212" s="60" t="s">
        <v>820</v>
      </c>
      <c r="C2212" s="59">
        <v>1.21</v>
      </c>
      <c r="D2212" s="60" t="s">
        <v>39</v>
      </c>
      <c r="E2212" s="60" t="s">
        <v>41</v>
      </c>
      <c r="F2212" s="60" t="s">
        <v>40</v>
      </c>
      <c r="G2212" s="60" t="s">
        <v>210</v>
      </c>
      <c r="H2212" s="60" t="s">
        <v>41</v>
      </c>
      <c r="I2212">
        <f>--ISNUMBER(IFERROR(SEARCH(Anketa!$E$3,'SDF biotopi'!$A2212,1),""))</f>
        <v>0</v>
      </c>
      <c r="J2212" t="str">
        <f>IF(I2212=1,COUNTIF($I$2:I2212,1),"")</f>
        <v/>
      </c>
      <c r="K2212" t="str">
        <f>IFERROR(INDEX($B$2:$B$2873,MATCH(ROWS($J$2:J2212),$J$2:$J$2873,0)),"")</f>
        <v/>
      </c>
    </row>
    <row r="2213" spans="1:11">
      <c r="A2213" s="60" t="s">
        <v>586</v>
      </c>
      <c r="B2213" s="60" t="s">
        <v>811</v>
      </c>
      <c r="C2213" s="59">
        <v>37.58</v>
      </c>
      <c r="D2213" s="60" t="s">
        <v>39</v>
      </c>
      <c r="E2213" s="60" t="s">
        <v>41</v>
      </c>
      <c r="F2213" s="60" t="s">
        <v>40</v>
      </c>
      <c r="G2213" s="60" t="s">
        <v>41</v>
      </c>
      <c r="H2213" s="60" t="s">
        <v>41</v>
      </c>
      <c r="I2213">
        <f>--ISNUMBER(IFERROR(SEARCH(Anketa!$E$3,'SDF biotopi'!$A2213,1),""))</f>
        <v>0</v>
      </c>
      <c r="J2213" t="str">
        <f>IF(I2213=1,COUNTIF($I$2:I2213,1),"")</f>
        <v/>
      </c>
      <c r="K2213" t="str">
        <f>IFERROR(INDEX($B$2:$B$2873,MATCH(ROWS($J$2:J2213),$J$2:$J$2873,0)),"")</f>
        <v/>
      </c>
    </row>
    <row r="2214" spans="1:11">
      <c r="A2214" s="60" t="s">
        <v>586</v>
      </c>
      <c r="B2214" s="60" t="s">
        <v>809</v>
      </c>
      <c r="C2214" s="59">
        <v>17.010000000000002</v>
      </c>
      <c r="D2214" s="60" t="s">
        <v>39</v>
      </c>
      <c r="E2214" s="60" t="s">
        <v>210</v>
      </c>
      <c r="F2214" s="60" t="s">
        <v>40</v>
      </c>
      <c r="G2214" s="60" t="s">
        <v>210</v>
      </c>
      <c r="H2214" s="60" t="s">
        <v>210</v>
      </c>
      <c r="I2214">
        <f>--ISNUMBER(IFERROR(SEARCH(Anketa!$E$3,'SDF biotopi'!$A2214,1),""))</f>
        <v>0</v>
      </c>
      <c r="J2214" t="str">
        <f>IF(I2214=1,COUNTIF($I$2:I2214,1),"")</f>
        <v/>
      </c>
      <c r="K2214" t="str">
        <f>IFERROR(INDEX($B$2:$B$2873,MATCH(ROWS($J$2:J2214),$J$2:$J$2873,0)),"")</f>
        <v/>
      </c>
    </row>
    <row r="2215" spans="1:11">
      <c r="A2215" s="60" t="s">
        <v>586</v>
      </c>
      <c r="B2215" s="60" t="s">
        <v>803</v>
      </c>
      <c r="C2215" s="59">
        <v>4.5199999999999996</v>
      </c>
      <c r="D2215" s="60" t="s">
        <v>39</v>
      </c>
      <c r="E2215" s="60" t="s">
        <v>40</v>
      </c>
      <c r="F2215" s="60" t="s">
        <v>40</v>
      </c>
      <c r="G2215" s="60" t="s">
        <v>41</v>
      </c>
      <c r="H2215" s="60" t="s">
        <v>40</v>
      </c>
      <c r="I2215">
        <f>--ISNUMBER(IFERROR(SEARCH(Anketa!$E$3,'SDF biotopi'!$A2215,1),""))</f>
        <v>0</v>
      </c>
      <c r="J2215" t="str">
        <f>IF(I2215=1,COUNTIF($I$2:I2215,1),"")</f>
        <v/>
      </c>
      <c r="K2215" t="str">
        <f>IFERROR(INDEX($B$2:$B$2873,MATCH(ROWS($J$2:J2215),$J$2:$J$2873,0)),"")</f>
        <v/>
      </c>
    </row>
    <row r="2216" spans="1:11">
      <c r="A2216" s="60" t="s">
        <v>586</v>
      </c>
      <c r="B2216" s="60" t="s">
        <v>807</v>
      </c>
      <c r="C2216" s="59">
        <v>1.84</v>
      </c>
      <c r="D2216" s="60" t="s">
        <v>39</v>
      </c>
      <c r="E2216" s="60" t="s">
        <v>41</v>
      </c>
      <c r="F2216" s="60" t="s">
        <v>40</v>
      </c>
      <c r="G2216" s="60" t="s">
        <v>210</v>
      </c>
      <c r="H2216" s="60" t="s">
        <v>41</v>
      </c>
      <c r="I2216">
        <f>--ISNUMBER(IFERROR(SEARCH(Anketa!$E$3,'SDF biotopi'!$A2216,1),""))</f>
        <v>0</v>
      </c>
      <c r="J2216" t="str">
        <f>IF(I2216=1,COUNTIF($I$2:I2216,1),"")</f>
        <v/>
      </c>
      <c r="K2216" t="str">
        <f>IFERROR(INDEX($B$2:$B$2873,MATCH(ROWS($J$2:J2216),$J$2:$J$2873,0)),"")</f>
        <v/>
      </c>
    </row>
    <row r="2217" spans="1:11">
      <c r="A2217" s="60" t="s">
        <v>586</v>
      </c>
      <c r="B2217" s="60" t="s">
        <v>816</v>
      </c>
      <c r="C2217" s="59">
        <v>38.33</v>
      </c>
      <c r="D2217" s="60" t="s">
        <v>39</v>
      </c>
      <c r="E2217" s="60" t="s">
        <v>41</v>
      </c>
      <c r="F2217" s="60" t="s">
        <v>40</v>
      </c>
      <c r="G2217" s="60" t="s">
        <v>41</v>
      </c>
      <c r="H2217" s="60" t="s">
        <v>41</v>
      </c>
      <c r="I2217">
        <f>--ISNUMBER(IFERROR(SEARCH(Anketa!$E$3,'SDF biotopi'!$A2217,1),""))</f>
        <v>0</v>
      </c>
      <c r="J2217" t="str">
        <f>IF(I2217=1,COUNTIF($I$2:I2217,1),"")</f>
        <v/>
      </c>
      <c r="K2217" t="str">
        <f>IFERROR(INDEX($B$2:$B$2873,MATCH(ROWS($J$2:J2217),$J$2:$J$2873,0)),"")</f>
        <v/>
      </c>
    </row>
    <row r="2218" spans="1:11">
      <c r="A2218" s="60" t="s">
        <v>588</v>
      </c>
      <c r="B2218" s="60" t="s">
        <v>820</v>
      </c>
      <c r="C2218" s="59">
        <v>1.64</v>
      </c>
      <c r="D2218" s="60" t="s">
        <v>39</v>
      </c>
      <c r="E2218" s="60" t="s">
        <v>818</v>
      </c>
      <c r="F2218" s="60" t="s">
        <v>40</v>
      </c>
      <c r="G2218" s="60" t="s">
        <v>818</v>
      </c>
      <c r="H2218" s="60" t="s">
        <v>818</v>
      </c>
      <c r="I2218">
        <f>--ISNUMBER(IFERROR(SEARCH(Anketa!$E$3,'SDF biotopi'!$A2218,1),""))</f>
        <v>0</v>
      </c>
      <c r="J2218" t="str">
        <f>IF(I2218=1,COUNTIF($I$2:I2218,1),"")</f>
        <v/>
      </c>
      <c r="K2218" t="str">
        <f>IFERROR(INDEX($B$2:$B$2873,MATCH(ROWS($J$2:J2218),$J$2:$J$2873,0)),"")</f>
        <v/>
      </c>
    </row>
    <row r="2219" spans="1:11">
      <c r="A2219" s="60" t="s">
        <v>588</v>
      </c>
      <c r="B2219" s="60" t="s">
        <v>816</v>
      </c>
      <c r="C2219" s="59">
        <v>15.29</v>
      </c>
      <c r="D2219" s="60" t="s">
        <v>39</v>
      </c>
      <c r="E2219" s="60" t="s">
        <v>818</v>
      </c>
      <c r="F2219" s="60" t="s">
        <v>40</v>
      </c>
      <c r="G2219" s="60" t="s">
        <v>818</v>
      </c>
      <c r="H2219" s="60" t="s">
        <v>818</v>
      </c>
      <c r="I2219">
        <f>--ISNUMBER(IFERROR(SEARCH(Anketa!$E$3,'SDF biotopi'!$A2219,1),""))</f>
        <v>0</v>
      </c>
      <c r="J2219" t="str">
        <f>IF(I2219=1,COUNTIF($I$2:I2219,1),"")</f>
        <v/>
      </c>
      <c r="K2219" t="str">
        <f>IFERROR(INDEX($B$2:$B$2873,MATCH(ROWS($J$2:J2219),$J$2:$J$2873,0)),"")</f>
        <v/>
      </c>
    </row>
    <row r="2220" spans="1:11">
      <c r="A2220" s="60" t="s">
        <v>588</v>
      </c>
      <c r="B2220" s="60" t="s">
        <v>809</v>
      </c>
      <c r="C2220" s="59">
        <v>2.46</v>
      </c>
      <c r="D2220" s="60" t="s">
        <v>39</v>
      </c>
      <c r="E2220" s="60" t="s">
        <v>818</v>
      </c>
      <c r="F2220" s="60" t="s">
        <v>40</v>
      </c>
      <c r="G2220" s="60" t="s">
        <v>818</v>
      </c>
      <c r="H2220" s="60" t="s">
        <v>818</v>
      </c>
      <c r="I2220">
        <f>--ISNUMBER(IFERROR(SEARCH(Anketa!$E$3,'SDF biotopi'!$A2220,1),""))</f>
        <v>0</v>
      </c>
      <c r="J2220" t="str">
        <f>IF(I2220=1,COUNTIF($I$2:I2220,1),"")</f>
        <v/>
      </c>
      <c r="K2220" t="str">
        <f>IFERROR(INDEX($B$2:$B$2873,MATCH(ROWS($J$2:J2220),$J$2:$J$2873,0)),"")</f>
        <v/>
      </c>
    </row>
    <row r="2221" spans="1:11">
      <c r="A2221" s="60" t="s">
        <v>588</v>
      </c>
      <c r="B2221" s="60" t="s">
        <v>817</v>
      </c>
      <c r="C2221" s="59">
        <v>0.46</v>
      </c>
      <c r="D2221" s="60" t="s">
        <v>39</v>
      </c>
      <c r="E2221" s="60" t="s">
        <v>40</v>
      </c>
      <c r="F2221" s="60" t="s">
        <v>40</v>
      </c>
      <c r="G2221" s="60" t="s">
        <v>41</v>
      </c>
      <c r="H2221" s="60" t="s">
        <v>40</v>
      </c>
      <c r="I2221">
        <f>--ISNUMBER(IFERROR(SEARCH(Anketa!$E$3,'SDF biotopi'!$A2221,1),""))</f>
        <v>0</v>
      </c>
      <c r="J2221" t="str">
        <f>IF(I2221=1,COUNTIF($I$2:I2221,1),"")</f>
        <v/>
      </c>
      <c r="K2221" t="str">
        <f>IFERROR(INDEX($B$2:$B$2873,MATCH(ROWS($J$2:J2221),$J$2:$J$2873,0)),"")</f>
        <v/>
      </c>
    </row>
    <row r="2222" spans="1:11">
      <c r="A2222" s="60" t="s">
        <v>588</v>
      </c>
      <c r="B2222" s="60" t="s">
        <v>827</v>
      </c>
      <c r="C2222" s="59">
        <v>0</v>
      </c>
      <c r="D2222" s="60" t="s">
        <v>39</v>
      </c>
      <c r="E2222" s="60" t="s">
        <v>818</v>
      </c>
      <c r="F2222" s="60" t="s">
        <v>40</v>
      </c>
      <c r="G2222" s="60" t="s">
        <v>818</v>
      </c>
      <c r="H2222" s="60" t="s">
        <v>818</v>
      </c>
      <c r="I2222">
        <f>--ISNUMBER(IFERROR(SEARCH(Anketa!$E$3,'SDF biotopi'!$A2222,1),""))</f>
        <v>0</v>
      </c>
      <c r="J2222" t="str">
        <f>IF(I2222=1,COUNTIF($I$2:I2222,1),"")</f>
        <v/>
      </c>
      <c r="K2222" t="str">
        <f>IFERROR(INDEX($B$2:$B$2873,MATCH(ROWS($J$2:J2222),$J$2:$J$2873,0)),"")</f>
        <v/>
      </c>
    </row>
    <row r="2223" spans="1:11">
      <c r="A2223" s="60" t="s">
        <v>588</v>
      </c>
      <c r="B2223" s="60" t="s">
        <v>811</v>
      </c>
      <c r="C2223" s="59">
        <v>1.59</v>
      </c>
      <c r="D2223" s="60" t="s">
        <v>39</v>
      </c>
      <c r="E2223" s="60" t="s">
        <v>818</v>
      </c>
      <c r="F2223" s="60" t="s">
        <v>40</v>
      </c>
      <c r="G2223" s="60" t="s">
        <v>818</v>
      </c>
      <c r="H2223" s="60" t="s">
        <v>818</v>
      </c>
      <c r="I2223">
        <f>--ISNUMBER(IFERROR(SEARCH(Anketa!$E$3,'SDF biotopi'!$A2223,1),""))</f>
        <v>0</v>
      </c>
      <c r="J2223" t="str">
        <f>IF(I2223=1,COUNTIF($I$2:I2223,1),"")</f>
        <v/>
      </c>
      <c r="K2223" t="str">
        <f>IFERROR(INDEX($B$2:$B$2873,MATCH(ROWS($J$2:J2223),$J$2:$J$2873,0)),"")</f>
        <v/>
      </c>
    </row>
    <row r="2224" spans="1:11">
      <c r="A2224" s="60" t="s">
        <v>588</v>
      </c>
      <c r="B2224" s="60" t="s">
        <v>802</v>
      </c>
      <c r="C2224" s="59">
        <v>0</v>
      </c>
      <c r="D2224" s="60" t="s">
        <v>39</v>
      </c>
      <c r="E2224" s="60" t="s">
        <v>210</v>
      </c>
      <c r="F2224" s="60" t="s">
        <v>40</v>
      </c>
      <c r="G2224" s="60" t="s">
        <v>41</v>
      </c>
      <c r="H2224" s="60" t="s">
        <v>210</v>
      </c>
      <c r="I2224">
        <f>--ISNUMBER(IFERROR(SEARCH(Anketa!$E$3,'SDF biotopi'!$A2224,1),""))</f>
        <v>0</v>
      </c>
      <c r="J2224" t="str">
        <f>IF(I2224=1,COUNTIF($I$2:I2224,1),"")</f>
        <v/>
      </c>
      <c r="K2224" t="str">
        <f>IFERROR(INDEX($B$2:$B$2873,MATCH(ROWS($J$2:J2224),$J$2:$J$2873,0)),"")</f>
        <v/>
      </c>
    </row>
    <row r="2225" spans="1:11">
      <c r="A2225" s="60" t="s">
        <v>588</v>
      </c>
      <c r="B2225" s="60" t="s">
        <v>821</v>
      </c>
      <c r="C2225" s="59">
        <v>0.62</v>
      </c>
      <c r="D2225" s="60" t="s">
        <v>39</v>
      </c>
      <c r="E2225" s="60" t="s">
        <v>40</v>
      </c>
      <c r="F2225" s="60" t="s">
        <v>40</v>
      </c>
      <c r="G2225" s="60" t="s">
        <v>41</v>
      </c>
      <c r="H2225" s="60" t="s">
        <v>40</v>
      </c>
      <c r="I2225">
        <f>--ISNUMBER(IFERROR(SEARCH(Anketa!$E$3,'SDF biotopi'!$A2225,1),""))</f>
        <v>0</v>
      </c>
      <c r="J2225" t="str">
        <f>IF(I2225=1,COUNTIF($I$2:I2225,1),"")</f>
        <v/>
      </c>
      <c r="K2225" t="str">
        <f>IFERROR(INDEX($B$2:$B$2873,MATCH(ROWS($J$2:J2225),$J$2:$J$2873,0)),"")</f>
        <v/>
      </c>
    </row>
    <row r="2226" spans="1:11">
      <c r="A2226" s="60" t="s">
        <v>588</v>
      </c>
      <c r="B2226" s="60" t="s">
        <v>825</v>
      </c>
      <c r="C2226" s="59">
        <v>1.85</v>
      </c>
      <c r="D2226" s="60" t="s">
        <v>39</v>
      </c>
      <c r="E2226" s="60" t="s">
        <v>818</v>
      </c>
      <c r="F2226" s="60" t="s">
        <v>40</v>
      </c>
      <c r="G2226" s="60" t="s">
        <v>818</v>
      </c>
      <c r="H2226" s="60" t="s">
        <v>818</v>
      </c>
      <c r="I2226">
        <f>--ISNUMBER(IFERROR(SEARCH(Anketa!$E$3,'SDF biotopi'!$A2226,1),""))</f>
        <v>0</v>
      </c>
      <c r="J2226" t="str">
        <f>IF(I2226=1,COUNTIF($I$2:I2226,1),"")</f>
        <v/>
      </c>
      <c r="K2226" t="str">
        <f>IFERROR(INDEX($B$2:$B$2873,MATCH(ROWS($J$2:J2226),$J$2:$J$2873,0)),"")</f>
        <v/>
      </c>
    </row>
    <row r="2227" spans="1:11">
      <c r="A2227" s="60" t="s">
        <v>590</v>
      </c>
      <c r="B2227" s="60" t="s">
        <v>844</v>
      </c>
      <c r="C2227" s="59">
        <v>0.02</v>
      </c>
      <c r="D2227" s="60" t="s">
        <v>39</v>
      </c>
      <c r="E2227" s="60" t="s">
        <v>41</v>
      </c>
      <c r="F2227" s="60" t="s">
        <v>40</v>
      </c>
      <c r="G2227" s="60" t="s">
        <v>41</v>
      </c>
      <c r="H2227" s="60" t="s">
        <v>210</v>
      </c>
      <c r="I2227">
        <f>--ISNUMBER(IFERROR(SEARCH(Anketa!$E$3,'SDF biotopi'!$A2227,1),""))</f>
        <v>0</v>
      </c>
      <c r="J2227" t="str">
        <f>IF(I2227=1,COUNTIF($I$2:I2227,1),"")</f>
        <v/>
      </c>
      <c r="K2227" t="str">
        <f>IFERROR(INDEX($B$2:$B$2873,MATCH(ROWS($J$2:J2227),$J$2:$J$2873,0)),"")</f>
        <v/>
      </c>
    </row>
    <row r="2228" spans="1:11">
      <c r="A2228" s="60" t="s">
        <v>590</v>
      </c>
      <c r="B2228" s="60" t="s">
        <v>816</v>
      </c>
      <c r="C2228" s="59">
        <v>29.74</v>
      </c>
      <c r="D2228" s="60" t="s">
        <v>39</v>
      </c>
      <c r="E2228" s="60" t="s">
        <v>818</v>
      </c>
      <c r="F2228" s="60" t="s">
        <v>40</v>
      </c>
      <c r="G2228" s="60" t="s">
        <v>818</v>
      </c>
      <c r="H2228" s="60" t="s">
        <v>818</v>
      </c>
      <c r="I2228">
        <f>--ISNUMBER(IFERROR(SEARCH(Anketa!$E$3,'SDF biotopi'!$A2228,1),""))</f>
        <v>0</v>
      </c>
      <c r="J2228" t="str">
        <f>IF(I2228=1,COUNTIF($I$2:I2228,1),"")</f>
        <v/>
      </c>
      <c r="K2228" t="str">
        <f>IFERROR(INDEX($B$2:$B$2873,MATCH(ROWS($J$2:J2228),$J$2:$J$2873,0)),"")</f>
        <v/>
      </c>
    </row>
    <row r="2229" spans="1:11">
      <c r="A2229" s="60" t="s">
        <v>590</v>
      </c>
      <c r="B2229" s="60" t="s">
        <v>813</v>
      </c>
      <c r="C2229" s="59">
        <v>4.2</v>
      </c>
      <c r="D2229" s="60" t="s">
        <v>39</v>
      </c>
      <c r="E2229" s="60" t="s">
        <v>40</v>
      </c>
      <c r="F2229" s="60" t="s">
        <v>40</v>
      </c>
      <c r="G2229" s="60" t="s">
        <v>41</v>
      </c>
      <c r="H2229" s="60" t="s">
        <v>40</v>
      </c>
      <c r="I2229">
        <f>--ISNUMBER(IFERROR(SEARCH(Anketa!$E$3,'SDF biotopi'!$A2229,1),""))</f>
        <v>0</v>
      </c>
      <c r="J2229" t="str">
        <f>IF(I2229=1,COUNTIF($I$2:I2229,1),"")</f>
        <v/>
      </c>
      <c r="K2229" t="str">
        <f>IFERROR(INDEX($B$2:$B$2873,MATCH(ROWS($J$2:J2229),$J$2:$J$2873,0)),"")</f>
        <v/>
      </c>
    </row>
    <row r="2230" spans="1:11">
      <c r="A2230" s="60" t="s">
        <v>590</v>
      </c>
      <c r="B2230" s="60" t="s">
        <v>812</v>
      </c>
      <c r="C2230" s="59">
        <v>24.39</v>
      </c>
      <c r="D2230" s="60" t="s">
        <v>39</v>
      </c>
      <c r="E2230" s="60" t="s">
        <v>210</v>
      </c>
      <c r="F2230" s="60" t="s">
        <v>40</v>
      </c>
      <c r="G2230" s="60" t="s">
        <v>210</v>
      </c>
      <c r="H2230" s="60" t="s">
        <v>210</v>
      </c>
      <c r="I2230">
        <f>--ISNUMBER(IFERROR(SEARCH(Anketa!$E$3,'SDF biotopi'!$A2230,1),""))</f>
        <v>0</v>
      </c>
      <c r="J2230" t="str">
        <f>IF(I2230=1,COUNTIF($I$2:I2230,1),"")</f>
        <v/>
      </c>
      <c r="K2230" t="str">
        <f>IFERROR(INDEX($B$2:$B$2873,MATCH(ROWS($J$2:J2230),$J$2:$J$2873,0)),"")</f>
        <v/>
      </c>
    </row>
    <row r="2231" spans="1:11">
      <c r="A2231" s="60" t="s">
        <v>590</v>
      </c>
      <c r="B2231" s="60" t="s">
        <v>809</v>
      </c>
      <c r="C2231" s="59">
        <v>11.45</v>
      </c>
      <c r="D2231" s="60" t="s">
        <v>39</v>
      </c>
      <c r="E2231" s="60" t="s">
        <v>41</v>
      </c>
      <c r="F2231" s="60" t="s">
        <v>40</v>
      </c>
      <c r="G2231" s="60" t="s">
        <v>210</v>
      </c>
      <c r="H2231" s="60" t="s">
        <v>210</v>
      </c>
      <c r="I2231">
        <f>--ISNUMBER(IFERROR(SEARCH(Anketa!$E$3,'SDF biotopi'!$A2231,1),""))</f>
        <v>0</v>
      </c>
      <c r="J2231" t="str">
        <f>IF(I2231=1,COUNTIF($I$2:I2231,1),"")</f>
        <v/>
      </c>
      <c r="K2231" t="str">
        <f>IFERROR(INDEX($B$2:$B$2873,MATCH(ROWS($J$2:J2231),$J$2:$J$2873,0)),"")</f>
        <v/>
      </c>
    </row>
    <row r="2232" spans="1:11">
      <c r="A2232" s="60" t="s">
        <v>590</v>
      </c>
      <c r="B2232" s="60" t="s">
        <v>830</v>
      </c>
      <c r="C2232" s="59">
        <v>0.35</v>
      </c>
      <c r="D2232" s="60" t="s">
        <v>39</v>
      </c>
      <c r="E2232" s="60" t="s">
        <v>40</v>
      </c>
      <c r="F2232" s="60" t="s">
        <v>40</v>
      </c>
      <c r="G2232" s="60" t="s">
        <v>41</v>
      </c>
      <c r="H2232" s="60" t="s">
        <v>210</v>
      </c>
      <c r="I2232">
        <f>--ISNUMBER(IFERROR(SEARCH(Anketa!$E$3,'SDF biotopi'!$A2232,1),""))</f>
        <v>0</v>
      </c>
      <c r="J2232" t="str">
        <f>IF(I2232=1,COUNTIF($I$2:I2232,1),"")</f>
        <v/>
      </c>
      <c r="K2232" t="str">
        <f>IFERROR(INDEX($B$2:$B$2873,MATCH(ROWS($J$2:J2232),$J$2:$J$2873,0)),"")</f>
        <v/>
      </c>
    </row>
    <row r="2233" spans="1:11">
      <c r="A2233" s="60" t="s">
        <v>590</v>
      </c>
      <c r="B2233" s="60" t="s">
        <v>827</v>
      </c>
      <c r="C2233" s="59">
        <v>0</v>
      </c>
      <c r="D2233" s="60" t="s">
        <v>39</v>
      </c>
      <c r="E2233" s="60" t="s">
        <v>40</v>
      </c>
      <c r="F2233" s="60" t="s">
        <v>40</v>
      </c>
      <c r="G2233" s="60" t="s">
        <v>41</v>
      </c>
      <c r="H2233" s="60" t="s">
        <v>40</v>
      </c>
      <c r="I2233">
        <f>--ISNUMBER(IFERROR(SEARCH(Anketa!$E$3,'SDF biotopi'!$A2233,1),""))</f>
        <v>0</v>
      </c>
      <c r="J2233" t="str">
        <f>IF(I2233=1,COUNTIF($I$2:I2233,1),"")</f>
        <v/>
      </c>
      <c r="K2233" t="str">
        <f>IFERROR(INDEX($B$2:$B$2873,MATCH(ROWS($J$2:J2233),$J$2:$J$2873,0)),"")</f>
        <v/>
      </c>
    </row>
    <row r="2234" spans="1:11">
      <c r="A2234" s="60" t="s">
        <v>590</v>
      </c>
      <c r="B2234" s="60" t="s">
        <v>825</v>
      </c>
      <c r="C2234" s="59">
        <v>0.65</v>
      </c>
      <c r="D2234" s="60" t="s">
        <v>39</v>
      </c>
      <c r="E2234" s="60" t="s">
        <v>818</v>
      </c>
      <c r="F2234" s="60" t="s">
        <v>40</v>
      </c>
      <c r="G2234" s="60" t="s">
        <v>818</v>
      </c>
      <c r="H2234" s="60" t="s">
        <v>818</v>
      </c>
      <c r="I2234">
        <f>--ISNUMBER(IFERROR(SEARCH(Anketa!$E$3,'SDF biotopi'!$A2234,1),""))</f>
        <v>0</v>
      </c>
      <c r="J2234" t="str">
        <f>IF(I2234=1,COUNTIF($I$2:I2234,1),"")</f>
        <v/>
      </c>
      <c r="K2234" t="str">
        <f>IFERROR(INDEX($B$2:$B$2873,MATCH(ROWS($J$2:J2234),$J$2:$J$2873,0)),"")</f>
        <v/>
      </c>
    </row>
    <row r="2235" spans="1:11">
      <c r="A2235" s="60" t="s">
        <v>590</v>
      </c>
      <c r="B2235" s="60" t="s">
        <v>834</v>
      </c>
      <c r="C2235" s="59">
        <v>0.83</v>
      </c>
      <c r="D2235" s="60" t="s">
        <v>39</v>
      </c>
      <c r="E2235" s="60" t="s">
        <v>210</v>
      </c>
      <c r="F2235" s="60" t="s">
        <v>40</v>
      </c>
      <c r="G2235" s="60" t="s">
        <v>210</v>
      </c>
      <c r="H2235" s="60" t="s">
        <v>210</v>
      </c>
      <c r="I2235">
        <f>--ISNUMBER(IFERROR(SEARCH(Anketa!$E$3,'SDF biotopi'!$A2235,1),""))</f>
        <v>0</v>
      </c>
      <c r="J2235" t="str">
        <f>IF(I2235=1,COUNTIF($I$2:I2235,1),"")</f>
        <v/>
      </c>
      <c r="K2235" t="str">
        <f>IFERROR(INDEX($B$2:$B$2873,MATCH(ROWS($J$2:J2235),$J$2:$J$2873,0)),"")</f>
        <v/>
      </c>
    </row>
    <row r="2236" spans="1:11">
      <c r="A2236" s="60" t="s">
        <v>590</v>
      </c>
      <c r="B2236" s="60" t="s">
        <v>802</v>
      </c>
      <c r="C2236" s="59">
        <v>10.06</v>
      </c>
      <c r="D2236" s="60" t="s">
        <v>39</v>
      </c>
      <c r="E2236" s="60" t="s">
        <v>41</v>
      </c>
      <c r="F2236" s="60" t="s">
        <v>40</v>
      </c>
      <c r="G2236" s="60" t="s">
        <v>41</v>
      </c>
      <c r="H2236" s="60" t="s">
        <v>41</v>
      </c>
      <c r="I2236">
        <f>--ISNUMBER(IFERROR(SEARCH(Anketa!$E$3,'SDF biotopi'!$A2236,1),""))</f>
        <v>0</v>
      </c>
      <c r="J2236" t="str">
        <f>IF(I2236=1,COUNTIF($I$2:I2236,1),"")</f>
        <v/>
      </c>
      <c r="K2236" t="str">
        <f>IFERROR(INDEX($B$2:$B$2873,MATCH(ROWS($J$2:J2236),$J$2:$J$2873,0)),"")</f>
        <v/>
      </c>
    </row>
    <row r="2237" spans="1:11">
      <c r="A2237" s="60" t="s">
        <v>590</v>
      </c>
      <c r="B2237" s="60" t="s">
        <v>820</v>
      </c>
      <c r="C2237" s="59">
        <v>0.64</v>
      </c>
      <c r="D2237" s="60" t="s">
        <v>39</v>
      </c>
      <c r="E2237" s="60" t="s">
        <v>210</v>
      </c>
      <c r="F2237" s="60" t="s">
        <v>40</v>
      </c>
      <c r="G2237" s="60" t="s">
        <v>210</v>
      </c>
      <c r="H2237" s="60" t="s">
        <v>210</v>
      </c>
      <c r="I2237">
        <f>--ISNUMBER(IFERROR(SEARCH(Anketa!$E$3,'SDF biotopi'!$A2237,1),""))</f>
        <v>0</v>
      </c>
      <c r="J2237" t="str">
        <f>IF(I2237=1,COUNTIF($I$2:I2237,1),"")</f>
        <v/>
      </c>
      <c r="K2237" t="str">
        <f>IFERROR(INDEX($B$2:$B$2873,MATCH(ROWS($J$2:J2237),$J$2:$J$2873,0)),"")</f>
        <v/>
      </c>
    </row>
    <row r="2238" spans="1:11">
      <c r="A2238" s="60" t="s">
        <v>590</v>
      </c>
      <c r="B2238" s="60" t="s">
        <v>811</v>
      </c>
      <c r="C2238" s="59">
        <v>10.59</v>
      </c>
      <c r="D2238" s="60" t="s">
        <v>39</v>
      </c>
      <c r="E2238" s="60" t="s">
        <v>818</v>
      </c>
      <c r="F2238" s="60" t="s">
        <v>40</v>
      </c>
      <c r="G2238" s="60" t="s">
        <v>818</v>
      </c>
      <c r="H2238" s="60" t="s">
        <v>818</v>
      </c>
      <c r="I2238">
        <f>--ISNUMBER(IFERROR(SEARCH(Anketa!$E$3,'SDF biotopi'!$A2238,1),""))</f>
        <v>0</v>
      </c>
      <c r="J2238" t="str">
        <f>IF(I2238=1,COUNTIF($I$2:I2238,1),"")</f>
        <v/>
      </c>
      <c r="K2238" t="str">
        <f>IFERROR(INDEX($B$2:$B$2873,MATCH(ROWS($J$2:J2238),$J$2:$J$2873,0)),"")</f>
        <v/>
      </c>
    </row>
    <row r="2239" spans="1:11">
      <c r="A2239" s="60" t="s">
        <v>592</v>
      </c>
      <c r="B2239" s="60" t="s">
        <v>817</v>
      </c>
      <c r="C2239" s="59">
        <v>3.5</v>
      </c>
      <c r="D2239" s="60" t="s">
        <v>39</v>
      </c>
      <c r="E2239" s="60" t="s">
        <v>40</v>
      </c>
      <c r="F2239" s="60" t="s">
        <v>40</v>
      </c>
      <c r="G2239" s="60" t="s">
        <v>41</v>
      </c>
      <c r="H2239" s="60" t="s">
        <v>40</v>
      </c>
      <c r="I2239">
        <f>--ISNUMBER(IFERROR(SEARCH(Anketa!$E$3,'SDF biotopi'!$A2239,1),""))</f>
        <v>0</v>
      </c>
      <c r="J2239" t="str">
        <f>IF(I2239=1,COUNTIF($I$2:I2239,1),"")</f>
        <v/>
      </c>
      <c r="K2239" t="str">
        <f>IFERROR(INDEX($B$2:$B$2873,MATCH(ROWS($J$2:J2239),$J$2:$J$2873,0)),"")</f>
        <v/>
      </c>
    </row>
    <row r="2240" spans="1:11">
      <c r="A2240" s="60" t="s">
        <v>592</v>
      </c>
      <c r="B2240" s="60" t="s">
        <v>822</v>
      </c>
      <c r="C2240" s="59">
        <v>1.1000000000000001</v>
      </c>
      <c r="D2240" s="60" t="s">
        <v>39</v>
      </c>
      <c r="E2240" s="60" t="s">
        <v>40</v>
      </c>
      <c r="F2240" s="60" t="s">
        <v>40</v>
      </c>
      <c r="G2240" s="60" t="s">
        <v>41</v>
      </c>
      <c r="H2240" s="60" t="s">
        <v>40</v>
      </c>
      <c r="I2240">
        <f>--ISNUMBER(IFERROR(SEARCH(Anketa!$E$3,'SDF biotopi'!$A2240,1),""))</f>
        <v>0</v>
      </c>
      <c r="J2240" t="str">
        <f>IF(I2240=1,COUNTIF($I$2:I2240,1),"")</f>
        <v/>
      </c>
      <c r="K2240" t="str">
        <f>IFERROR(INDEX($B$2:$B$2873,MATCH(ROWS($J$2:J2240),$J$2:$J$2873,0)),"")</f>
        <v/>
      </c>
    </row>
    <row r="2241" spans="1:11">
      <c r="A2241" s="60" t="s">
        <v>592</v>
      </c>
      <c r="B2241" s="60" t="s">
        <v>827</v>
      </c>
      <c r="C2241" s="59">
        <v>3.65</v>
      </c>
      <c r="D2241" s="60" t="s">
        <v>39</v>
      </c>
      <c r="E2241" s="60" t="s">
        <v>818</v>
      </c>
      <c r="F2241" s="60" t="s">
        <v>40</v>
      </c>
      <c r="G2241" s="60" t="s">
        <v>818</v>
      </c>
      <c r="H2241" s="60" t="s">
        <v>818</v>
      </c>
      <c r="I2241">
        <f>--ISNUMBER(IFERROR(SEARCH(Anketa!$E$3,'SDF biotopi'!$A2241,1),""))</f>
        <v>0</v>
      </c>
      <c r="J2241" t="str">
        <f>IF(I2241=1,COUNTIF($I$2:I2241,1),"")</f>
        <v/>
      </c>
      <c r="K2241" t="str">
        <f>IFERROR(INDEX($B$2:$B$2873,MATCH(ROWS($J$2:J2241),$J$2:$J$2873,0)),"")</f>
        <v/>
      </c>
    </row>
    <row r="2242" spans="1:11">
      <c r="A2242" s="60" t="s">
        <v>592</v>
      </c>
      <c r="B2242" s="60" t="s">
        <v>811</v>
      </c>
      <c r="C2242" s="59">
        <v>73.7</v>
      </c>
      <c r="D2242" s="60" t="s">
        <v>39</v>
      </c>
      <c r="E2242" s="60" t="s">
        <v>210</v>
      </c>
      <c r="F2242" s="60" t="s">
        <v>40</v>
      </c>
      <c r="G2242" s="60" t="s">
        <v>210</v>
      </c>
      <c r="H2242" s="60" t="s">
        <v>210</v>
      </c>
      <c r="I2242">
        <f>--ISNUMBER(IFERROR(SEARCH(Anketa!$E$3,'SDF biotopi'!$A2242,1),""))</f>
        <v>0</v>
      </c>
      <c r="J2242" t="str">
        <f>IF(I2242=1,COUNTIF($I$2:I2242,1),"")</f>
        <v/>
      </c>
      <c r="K2242" t="str">
        <f>IFERROR(INDEX($B$2:$B$2873,MATCH(ROWS($J$2:J2242),$J$2:$J$2873,0)),"")</f>
        <v/>
      </c>
    </row>
    <row r="2243" spans="1:11">
      <c r="A2243" s="60" t="s">
        <v>592</v>
      </c>
      <c r="B2243" s="60" t="s">
        <v>807</v>
      </c>
      <c r="C2243" s="59">
        <v>10.11</v>
      </c>
      <c r="D2243" s="60" t="s">
        <v>39</v>
      </c>
      <c r="E2243" s="60" t="s">
        <v>818</v>
      </c>
      <c r="F2243" s="60" t="s">
        <v>40</v>
      </c>
      <c r="G2243" s="60" t="s">
        <v>818</v>
      </c>
      <c r="H2243" s="60" t="s">
        <v>818</v>
      </c>
      <c r="I2243">
        <f>--ISNUMBER(IFERROR(SEARCH(Anketa!$E$3,'SDF biotopi'!$A2243,1),""))</f>
        <v>0</v>
      </c>
      <c r="J2243" t="str">
        <f>IF(I2243=1,COUNTIF($I$2:I2243,1),"")</f>
        <v/>
      </c>
      <c r="K2243" t="str">
        <f>IFERROR(INDEX($B$2:$B$2873,MATCH(ROWS($J$2:J2243),$J$2:$J$2873,0)),"")</f>
        <v/>
      </c>
    </row>
    <row r="2244" spans="1:11">
      <c r="A2244" s="60" t="s">
        <v>592</v>
      </c>
      <c r="B2244" s="60" t="s">
        <v>802</v>
      </c>
      <c r="C2244" s="59">
        <v>0.81</v>
      </c>
      <c r="D2244" s="60" t="s">
        <v>39</v>
      </c>
      <c r="E2244" s="60" t="s">
        <v>818</v>
      </c>
      <c r="F2244" s="60" t="s">
        <v>40</v>
      </c>
      <c r="G2244" s="60" t="s">
        <v>818</v>
      </c>
      <c r="H2244" s="60" t="s">
        <v>818</v>
      </c>
      <c r="I2244">
        <f>--ISNUMBER(IFERROR(SEARCH(Anketa!$E$3,'SDF biotopi'!$A2244,1),""))</f>
        <v>0</v>
      </c>
      <c r="J2244" t="str">
        <f>IF(I2244=1,COUNTIF($I$2:I2244,1),"")</f>
        <v/>
      </c>
      <c r="K2244" t="str">
        <f>IFERROR(INDEX($B$2:$B$2873,MATCH(ROWS($J$2:J2244),$J$2:$J$2873,0)),"")</f>
        <v/>
      </c>
    </row>
    <row r="2245" spans="1:11">
      <c r="A2245" s="60" t="s">
        <v>592</v>
      </c>
      <c r="B2245" s="60" t="s">
        <v>825</v>
      </c>
      <c r="C2245" s="59">
        <v>2.37</v>
      </c>
      <c r="D2245" s="60" t="s">
        <v>39</v>
      </c>
      <c r="E2245" s="60" t="s">
        <v>818</v>
      </c>
      <c r="F2245" s="60" t="s">
        <v>40</v>
      </c>
      <c r="G2245" s="60" t="s">
        <v>818</v>
      </c>
      <c r="H2245" s="60" t="s">
        <v>818</v>
      </c>
      <c r="I2245">
        <f>--ISNUMBER(IFERROR(SEARCH(Anketa!$E$3,'SDF biotopi'!$A2245,1),""))</f>
        <v>0</v>
      </c>
      <c r="J2245" t="str">
        <f>IF(I2245=1,COUNTIF($I$2:I2245,1),"")</f>
        <v/>
      </c>
      <c r="K2245" t="str">
        <f>IFERROR(INDEX($B$2:$B$2873,MATCH(ROWS($J$2:J2245),$J$2:$J$2873,0)),"")</f>
        <v/>
      </c>
    </row>
    <row r="2246" spans="1:11">
      <c r="A2246" s="60" t="s">
        <v>594</v>
      </c>
      <c r="B2246" s="60" t="s">
        <v>806</v>
      </c>
      <c r="C2246" s="59">
        <v>43.87</v>
      </c>
      <c r="D2246" s="60" t="s">
        <v>39</v>
      </c>
      <c r="E2246" s="60" t="s">
        <v>41</v>
      </c>
      <c r="F2246" s="60" t="s">
        <v>40</v>
      </c>
      <c r="G2246" s="60" t="s">
        <v>210</v>
      </c>
      <c r="H2246" s="60" t="s">
        <v>41</v>
      </c>
      <c r="I2246">
        <f>--ISNUMBER(IFERROR(SEARCH(Anketa!$E$3,'SDF biotopi'!$A2246,1),""))</f>
        <v>0</v>
      </c>
      <c r="J2246" t="str">
        <f>IF(I2246=1,COUNTIF($I$2:I2246,1),"")</f>
        <v/>
      </c>
      <c r="K2246" t="str">
        <f>IFERROR(INDEX($B$2:$B$2873,MATCH(ROWS($J$2:J2246),$J$2:$J$2873,0)),"")</f>
        <v/>
      </c>
    </row>
    <row r="2247" spans="1:11">
      <c r="A2247" s="60" t="s">
        <v>594</v>
      </c>
      <c r="B2247" s="60" t="s">
        <v>802</v>
      </c>
      <c r="C2247" s="59">
        <v>36.6</v>
      </c>
      <c r="D2247" s="60" t="s">
        <v>39</v>
      </c>
      <c r="E2247" s="60" t="s">
        <v>818</v>
      </c>
      <c r="F2247" s="60" t="s">
        <v>40</v>
      </c>
      <c r="G2247" s="60" t="s">
        <v>818</v>
      </c>
      <c r="H2247" s="60" t="s">
        <v>818</v>
      </c>
      <c r="I2247">
        <f>--ISNUMBER(IFERROR(SEARCH(Anketa!$E$3,'SDF biotopi'!$A2247,1),""))</f>
        <v>0</v>
      </c>
      <c r="J2247" t="str">
        <f>IF(I2247=1,COUNTIF($I$2:I2247,1),"")</f>
        <v/>
      </c>
      <c r="K2247" t="str">
        <f>IFERROR(INDEX($B$2:$B$2873,MATCH(ROWS($J$2:J2247),$J$2:$J$2873,0)),"")</f>
        <v/>
      </c>
    </row>
    <row r="2248" spans="1:11">
      <c r="A2248" s="60" t="s">
        <v>594</v>
      </c>
      <c r="B2248" s="60" t="s">
        <v>807</v>
      </c>
      <c r="C2248" s="59">
        <v>3.69</v>
      </c>
      <c r="D2248" s="60" t="s">
        <v>39</v>
      </c>
      <c r="E2248" s="60" t="s">
        <v>818</v>
      </c>
      <c r="F2248" s="60" t="s">
        <v>40</v>
      </c>
      <c r="G2248" s="60" t="s">
        <v>818</v>
      </c>
      <c r="H2248" s="60" t="s">
        <v>818</v>
      </c>
      <c r="I2248">
        <f>--ISNUMBER(IFERROR(SEARCH(Anketa!$E$3,'SDF biotopi'!$A2248,1),""))</f>
        <v>0</v>
      </c>
      <c r="J2248" t="str">
        <f>IF(I2248=1,COUNTIF($I$2:I2248,1),"")</f>
        <v/>
      </c>
      <c r="K2248" t="str">
        <f>IFERROR(INDEX($B$2:$B$2873,MATCH(ROWS($J$2:J2248),$J$2:$J$2873,0)),"")</f>
        <v/>
      </c>
    </row>
    <row r="2249" spans="1:11">
      <c r="A2249" s="60" t="s">
        <v>596</v>
      </c>
      <c r="B2249" s="60" t="s">
        <v>803</v>
      </c>
      <c r="C2249" s="59">
        <v>4.09</v>
      </c>
      <c r="D2249" s="60" t="s">
        <v>39</v>
      </c>
      <c r="E2249" s="60" t="s">
        <v>818</v>
      </c>
      <c r="F2249" s="60" t="s">
        <v>40</v>
      </c>
      <c r="G2249" s="60" t="s">
        <v>818</v>
      </c>
      <c r="H2249" s="60" t="s">
        <v>818</v>
      </c>
      <c r="I2249">
        <f>--ISNUMBER(IFERROR(SEARCH(Anketa!$E$3,'SDF biotopi'!$A2249,1),""))</f>
        <v>0</v>
      </c>
      <c r="J2249" t="str">
        <f>IF(I2249=1,COUNTIF($I$2:I2249,1),"")</f>
        <v/>
      </c>
      <c r="K2249" t="str">
        <f>IFERROR(INDEX($B$2:$B$2873,MATCH(ROWS($J$2:J2249),$J$2:$J$2873,0)),"")</f>
        <v/>
      </c>
    </row>
    <row r="2250" spans="1:11">
      <c r="A2250" s="60" t="s">
        <v>596</v>
      </c>
      <c r="B2250" s="60" t="s">
        <v>823</v>
      </c>
      <c r="C2250" s="59">
        <v>0.47</v>
      </c>
      <c r="D2250" s="60" t="s">
        <v>39</v>
      </c>
      <c r="E2250" s="60" t="s">
        <v>818</v>
      </c>
      <c r="F2250" s="60" t="s">
        <v>40</v>
      </c>
      <c r="G2250" s="60" t="s">
        <v>818</v>
      </c>
      <c r="H2250" s="60" t="s">
        <v>818</v>
      </c>
      <c r="I2250">
        <f>--ISNUMBER(IFERROR(SEARCH(Anketa!$E$3,'SDF biotopi'!$A2250,1),""))</f>
        <v>0</v>
      </c>
      <c r="J2250" t="str">
        <f>IF(I2250=1,COUNTIF($I$2:I2250,1),"")</f>
        <v/>
      </c>
      <c r="K2250" t="str">
        <f>IFERROR(INDEX($B$2:$B$2873,MATCH(ROWS($J$2:J2250),$J$2:$J$2873,0)),"")</f>
        <v/>
      </c>
    </row>
    <row r="2251" spans="1:11">
      <c r="A2251" s="60" t="s">
        <v>596</v>
      </c>
      <c r="B2251" s="60" t="s">
        <v>811</v>
      </c>
      <c r="C2251" s="59">
        <v>85.79</v>
      </c>
      <c r="D2251" s="60" t="s">
        <v>39</v>
      </c>
      <c r="E2251" s="60" t="s">
        <v>41</v>
      </c>
      <c r="F2251" s="60" t="s">
        <v>40</v>
      </c>
      <c r="G2251" s="60" t="s">
        <v>210</v>
      </c>
      <c r="H2251" s="60" t="s">
        <v>41</v>
      </c>
      <c r="I2251">
        <f>--ISNUMBER(IFERROR(SEARCH(Anketa!$E$3,'SDF biotopi'!$A2251,1),""))</f>
        <v>0</v>
      </c>
      <c r="J2251" t="str">
        <f>IF(I2251=1,COUNTIF($I$2:I2251,1),"")</f>
        <v/>
      </c>
      <c r="K2251" t="str">
        <f>IFERROR(INDEX($B$2:$B$2873,MATCH(ROWS($J$2:J2251),$J$2:$J$2873,0)),"")</f>
        <v/>
      </c>
    </row>
    <row r="2252" spans="1:11">
      <c r="A2252" s="60" t="s">
        <v>596</v>
      </c>
      <c r="B2252" s="60" t="s">
        <v>809</v>
      </c>
      <c r="C2252" s="59">
        <v>10.93</v>
      </c>
      <c r="D2252" s="60" t="s">
        <v>39</v>
      </c>
      <c r="E2252" s="60" t="s">
        <v>210</v>
      </c>
      <c r="F2252" s="60" t="s">
        <v>40</v>
      </c>
      <c r="G2252" s="60" t="s">
        <v>210</v>
      </c>
      <c r="H2252" s="60" t="s">
        <v>210</v>
      </c>
      <c r="I2252">
        <f>--ISNUMBER(IFERROR(SEARCH(Anketa!$E$3,'SDF biotopi'!$A2252,1),""))</f>
        <v>0</v>
      </c>
      <c r="J2252" t="str">
        <f>IF(I2252=1,COUNTIF($I$2:I2252,1),"")</f>
        <v/>
      </c>
      <c r="K2252" t="str">
        <f>IFERROR(INDEX($B$2:$B$2873,MATCH(ROWS($J$2:J2252),$J$2:$J$2873,0)),"")</f>
        <v/>
      </c>
    </row>
    <row r="2253" spans="1:11">
      <c r="A2253" s="60" t="s">
        <v>598</v>
      </c>
      <c r="B2253" s="60" t="s">
        <v>802</v>
      </c>
      <c r="C2253" s="59">
        <v>1.43</v>
      </c>
      <c r="D2253" s="60" t="s">
        <v>39</v>
      </c>
      <c r="E2253" s="60" t="s">
        <v>818</v>
      </c>
      <c r="F2253" s="60" t="s">
        <v>818</v>
      </c>
      <c r="G2253" s="60" t="s">
        <v>818</v>
      </c>
      <c r="H2253" s="60" t="s">
        <v>818</v>
      </c>
      <c r="I2253">
        <f>--ISNUMBER(IFERROR(SEARCH(Anketa!$E$3,'SDF biotopi'!$A2253,1),""))</f>
        <v>0</v>
      </c>
      <c r="J2253" t="str">
        <f>IF(I2253=1,COUNTIF($I$2:I2253,1),"")</f>
        <v/>
      </c>
      <c r="K2253" t="str">
        <f>IFERROR(INDEX($B$2:$B$2873,MATCH(ROWS($J$2:J2253),$J$2:$J$2873,0)),"")</f>
        <v/>
      </c>
    </row>
    <row r="2254" spans="1:11">
      <c r="A2254" s="60" t="s">
        <v>598</v>
      </c>
      <c r="B2254" s="60" t="s">
        <v>807</v>
      </c>
      <c r="C2254" s="59">
        <v>2.42</v>
      </c>
      <c r="D2254" s="60" t="s">
        <v>39</v>
      </c>
      <c r="E2254" s="60" t="s">
        <v>818</v>
      </c>
      <c r="F2254" s="60" t="s">
        <v>40</v>
      </c>
      <c r="G2254" s="60" t="s">
        <v>818</v>
      </c>
      <c r="H2254" s="60" t="s">
        <v>818</v>
      </c>
      <c r="I2254">
        <f>--ISNUMBER(IFERROR(SEARCH(Anketa!$E$3,'SDF biotopi'!$A2254,1),""))</f>
        <v>0</v>
      </c>
      <c r="J2254" t="str">
        <f>IF(I2254=1,COUNTIF($I$2:I2254,1),"")</f>
        <v/>
      </c>
      <c r="K2254" t="str">
        <f>IFERROR(INDEX($B$2:$B$2873,MATCH(ROWS($J$2:J2254),$J$2:$J$2873,0)),"")</f>
        <v/>
      </c>
    </row>
    <row r="2255" spans="1:11">
      <c r="A2255" s="60" t="s">
        <v>598</v>
      </c>
      <c r="B2255" s="60" t="s">
        <v>808</v>
      </c>
      <c r="C2255" s="59">
        <v>56.94</v>
      </c>
      <c r="D2255" s="60" t="s">
        <v>39</v>
      </c>
      <c r="E2255" s="60" t="s">
        <v>41</v>
      </c>
      <c r="F2255" s="60" t="s">
        <v>40</v>
      </c>
      <c r="G2255" s="60" t="s">
        <v>210</v>
      </c>
      <c r="H2255" s="60" t="s">
        <v>41</v>
      </c>
      <c r="I2255">
        <f>--ISNUMBER(IFERROR(SEARCH(Anketa!$E$3,'SDF biotopi'!$A2255,1),""))</f>
        <v>0</v>
      </c>
      <c r="J2255" t="str">
        <f>IF(I2255=1,COUNTIF($I$2:I2255,1),"")</f>
        <v/>
      </c>
      <c r="K2255" t="str">
        <f>IFERROR(INDEX($B$2:$B$2873,MATCH(ROWS($J$2:J2255),$J$2:$J$2873,0)),"")</f>
        <v/>
      </c>
    </row>
    <row r="2256" spans="1:11">
      <c r="A2256" s="60" t="s">
        <v>598</v>
      </c>
      <c r="B2256" s="60" t="s">
        <v>830</v>
      </c>
      <c r="C2256" s="59">
        <v>133.41999999999999</v>
      </c>
      <c r="D2256" s="60" t="s">
        <v>39</v>
      </c>
      <c r="E2256" s="60" t="s">
        <v>41</v>
      </c>
      <c r="F2256" s="60" t="s">
        <v>41</v>
      </c>
      <c r="G2256" s="60" t="s">
        <v>41</v>
      </c>
      <c r="H2256" s="60" t="s">
        <v>41</v>
      </c>
      <c r="I2256">
        <f>--ISNUMBER(IFERROR(SEARCH(Anketa!$E$3,'SDF biotopi'!$A2256,1),""))</f>
        <v>0</v>
      </c>
      <c r="J2256" t="str">
        <f>IF(I2256=1,COUNTIF($I$2:I2256,1),"")</f>
        <v/>
      </c>
      <c r="K2256" t="str">
        <f>IFERROR(INDEX($B$2:$B$2873,MATCH(ROWS($J$2:J2256),$J$2:$J$2873,0)),"")</f>
        <v/>
      </c>
    </row>
    <row r="2257" spans="1:11">
      <c r="A2257" s="60" t="s">
        <v>600</v>
      </c>
      <c r="B2257" s="60" t="s">
        <v>802</v>
      </c>
      <c r="C2257" s="59">
        <v>3.9</v>
      </c>
      <c r="D2257" s="60" t="s">
        <v>39</v>
      </c>
      <c r="E2257" s="60" t="s">
        <v>41</v>
      </c>
      <c r="F2257" s="60" t="s">
        <v>40</v>
      </c>
      <c r="G2257" s="60" t="s">
        <v>41</v>
      </c>
      <c r="H2257" s="60" t="s">
        <v>41</v>
      </c>
      <c r="I2257">
        <f>--ISNUMBER(IFERROR(SEARCH(Anketa!$E$3,'SDF biotopi'!$A2257,1),""))</f>
        <v>0</v>
      </c>
      <c r="J2257" t="str">
        <f>IF(I2257=1,COUNTIF($I$2:I2257,1),"")</f>
        <v/>
      </c>
      <c r="K2257" t="str">
        <f>IFERROR(INDEX($B$2:$B$2873,MATCH(ROWS($J$2:J2257),$J$2:$J$2873,0)),"")</f>
        <v/>
      </c>
    </row>
    <row r="2258" spans="1:11">
      <c r="A2258" s="60" t="s">
        <v>600</v>
      </c>
      <c r="B2258" s="60" t="s">
        <v>815</v>
      </c>
      <c r="C2258" s="59">
        <v>0.3</v>
      </c>
      <c r="D2258" s="60" t="s">
        <v>39</v>
      </c>
      <c r="E2258" s="60" t="s">
        <v>41</v>
      </c>
      <c r="F2258" s="60" t="s">
        <v>40</v>
      </c>
      <c r="G2258" s="60" t="s">
        <v>41</v>
      </c>
      <c r="H2258" s="60" t="s">
        <v>40</v>
      </c>
      <c r="I2258">
        <f>--ISNUMBER(IFERROR(SEARCH(Anketa!$E$3,'SDF biotopi'!$A2258,1),""))</f>
        <v>0</v>
      </c>
      <c r="J2258" t="str">
        <f>IF(I2258=1,COUNTIF($I$2:I2258,1),"")</f>
        <v/>
      </c>
      <c r="K2258" t="str">
        <f>IFERROR(INDEX($B$2:$B$2873,MATCH(ROWS($J$2:J2258),$J$2:$J$2873,0)),"")</f>
        <v/>
      </c>
    </row>
    <row r="2259" spans="1:11">
      <c r="A2259" s="60" t="s">
        <v>600</v>
      </c>
      <c r="B2259" s="60" t="s">
        <v>803</v>
      </c>
      <c r="C2259" s="59">
        <v>0.77</v>
      </c>
      <c r="D2259" s="60" t="s">
        <v>39</v>
      </c>
      <c r="E2259" s="60" t="s">
        <v>818</v>
      </c>
      <c r="F2259" s="60" t="s">
        <v>40</v>
      </c>
      <c r="G2259" s="60" t="s">
        <v>818</v>
      </c>
      <c r="H2259" s="60" t="s">
        <v>818</v>
      </c>
      <c r="I2259">
        <f>--ISNUMBER(IFERROR(SEARCH(Anketa!$E$3,'SDF biotopi'!$A2259,1),""))</f>
        <v>0</v>
      </c>
      <c r="J2259" t="str">
        <f>IF(I2259=1,COUNTIF($I$2:I2259,1),"")</f>
        <v/>
      </c>
      <c r="K2259" t="str">
        <f>IFERROR(INDEX($B$2:$B$2873,MATCH(ROWS($J$2:J2259),$J$2:$J$2873,0)),"")</f>
        <v/>
      </c>
    </row>
    <row r="2260" spans="1:11">
      <c r="A2260" s="60" t="s">
        <v>600</v>
      </c>
      <c r="B2260" s="60" t="s">
        <v>811</v>
      </c>
      <c r="C2260" s="59">
        <v>7.86</v>
      </c>
      <c r="D2260" s="60" t="s">
        <v>39</v>
      </c>
      <c r="E2260" s="60" t="s">
        <v>818</v>
      </c>
      <c r="F2260" s="60" t="s">
        <v>40</v>
      </c>
      <c r="G2260" s="60" t="s">
        <v>818</v>
      </c>
      <c r="H2260" s="60" t="s">
        <v>818</v>
      </c>
      <c r="I2260">
        <f>--ISNUMBER(IFERROR(SEARCH(Anketa!$E$3,'SDF biotopi'!$A2260,1),""))</f>
        <v>0</v>
      </c>
      <c r="J2260" t="str">
        <f>IF(I2260=1,COUNTIF($I$2:I2260,1),"")</f>
        <v/>
      </c>
      <c r="K2260" t="str">
        <f>IFERROR(INDEX($B$2:$B$2873,MATCH(ROWS($J$2:J2260),$J$2:$J$2873,0)),"")</f>
        <v/>
      </c>
    </row>
    <row r="2261" spans="1:11">
      <c r="A2261" s="60" t="s">
        <v>600</v>
      </c>
      <c r="B2261" s="60" t="s">
        <v>837</v>
      </c>
      <c r="C2261" s="59">
        <v>0</v>
      </c>
      <c r="D2261" s="60" t="s">
        <v>39</v>
      </c>
      <c r="E2261" s="60" t="s">
        <v>210</v>
      </c>
      <c r="F2261" s="60" t="s">
        <v>40</v>
      </c>
      <c r="G2261" s="60" t="s">
        <v>41</v>
      </c>
      <c r="H2261" s="60" t="s">
        <v>210</v>
      </c>
      <c r="I2261">
        <f>--ISNUMBER(IFERROR(SEARCH(Anketa!$E$3,'SDF biotopi'!$A2261,1),""))</f>
        <v>0</v>
      </c>
      <c r="J2261" t="str">
        <f>IF(I2261=1,COUNTIF($I$2:I2261,1),"")</f>
        <v/>
      </c>
      <c r="K2261" t="str">
        <f>IFERROR(INDEX($B$2:$B$2873,MATCH(ROWS($J$2:J2261),$J$2:$J$2873,0)),"")</f>
        <v/>
      </c>
    </row>
    <row r="2262" spans="1:11">
      <c r="A2262" s="60" t="s">
        <v>600</v>
      </c>
      <c r="B2262" s="60" t="s">
        <v>820</v>
      </c>
      <c r="C2262" s="59">
        <v>6.22</v>
      </c>
      <c r="D2262" s="60" t="s">
        <v>39</v>
      </c>
      <c r="E2262" s="60" t="s">
        <v>41</v>
      </c>
      <c r="F2262" s="60" t="s">
        <v>40</v>
      </c>
      <c r="G2262" s="60" t="s">
        <v>41</v>
      </c>
      <c r="H2262" s="60" t="s">
        <v>40</v>
      </c>
      <c r="I2262">
        <f>--ISNUMBER(IFERROR(SEARCH(Anketa!$E$3,'SDF biotopi'!$A2262,1),""))</f>
        <v>0</v>
      </c>
      <c r="J2262" t="str">
        <f>IF(I2262=1,COUNTIF($I$2:I2262,1),"")</f>
        <v/>
      </c>
      <c r="K2262" t="str">
        <f>IFERROR(INDEX($B$2:$B$2873,MATCH(ROWS($J$2:J2262),$J$2:$J$2873,0)),"")</f>
        <v/>
      </c>
    </row>
    <row r="2263" spans="1:11">
      <c r="A2263" s="60" t="s">
        <v>600</v>
      </c>
      <c r="B2263" s="60" t="s">
        <v>813</v>
      </c>
      <c r="C2263" s="59">
        <v>0.04</v>
      </c>
      <c r="D2263" s="60" t="s">
        <v>39</v>
      </c>
      <c r="E2263" s="60" t="s">
        <v>818</v>
      </c>
      <c r="F2263" s="60" t="s">
        <v>40</v>
      </c>
      <c r="G2263" s="60" t="s">
        <v>818</v>
      </c>
      <c r="H2263" s="60" t="s">
        <v>818</v>
      </c>
      <c r="I2263">
        <f>--ISNUMBER(IFERROR(SEARCH(Anketa!$E$3,'SDF biotopi'!$A2263,1),""))</f>
        <v>0</v>
      </c>
      <c r="J2263" t="str">
        <f>IF(I2263=1,COUNTIF($I$2:I2263,1),"")</f>
        <v/>
      </c>
      <c r="K2263" t="str">
        <f>IFERROR(INDEX($B$2:$B$2873,MATCH(ROWS($J$2:J2263),$J$2:$J$2873,0)),"")</f>
        <v/>
      </c>
    </row>
    <row r="2264" spans="1:11">
      <c r="A2264" s="60" t="s">
        <v>600</v>
      </c>
      <c r="B2264" s="60" t="s">
        <v>809</v>
      </c>
      <c r="C2264" s="59">
        <v>7.58</v>
      </c>
      <c r="D2264" s="60" t="s">
        <v>39</v>
      </c>
      <c r="E2264" s="60" t="s">
        <v>210</v>
      </c>
      <c r="F2264" s="60" t="s">
        <v>40</v>
      </c>
      <c r="G2264" s="60" t="s">
        <v>41</v>
      </c>
      <c r="H2264" s="60" t="s">
        <v>210</v>
      </c>
      <c r="I2264">
        <f>--ISNUMBER(IFERROR(SEARCH(Anketa!$E$3,'SDF biotopi'!$A2264,1),""))</f>
        <v>0</v>
      </c>
      <c r="J2264" t="str">
        <f>IF(I2264=1,COUNTIF($I$2:I2264,1),"")</f>
        <v/>
      </c>
      <c r="K2264" t="str">
        <f>IFERROR(INDEX($B$2:$B$2873,MATCH(ROWS($J$2:J2264),$J$2:$J$2873,0)),"")</f>
        <v/>
      </c>
    </row>
    <row r="2265" spans="1:11">
      <c r="A2265" s="60" t="s">
        <v>600</v>
      </c>
      <c r="B2265" s="60" t="s">
        <v>816</v>
      </c>
      <c r="C2265" s="59">
        <v>3.52</v>
      </c>
      <c r="D2265" s="60" t="s">
        <v>39</v>
      </c>
      <c r="E2265" s="60" t="s">
        <v>818</v>
      </c>
      <c r="F2265" s="60" t="s">
        <v>40</v>
      </c>
      <c r="G2265" s="60" t="s">
        <v>818</v>
      </c>
      <c r="H2265" s="60" t="s">
        <v>818</v>
      </c>
      <c r="I2265">
        <f>--ISNUMBER(IFERROR(SEARCH(Anketa!$E$3,'SDF biotopi'!$A2265,1),""))</f>
        <v>0</v>
      </c>
      <c r="J2265" t="str">
        <f>IF(I2265=1,COUNTIF($I$2:I2265,1),"")</f>
        <v/>
      </c>
      <c r="K2265" t="str">
        <f>IFERROR(INDEX($B$2:$B$2873,MATCH(ROWS($J$2:J2265),$J$2:$J$2873,0)),"")</f>
        <v/>
      </c>
    </row>
    <row r="2266" spans="1:11">
      <c r="A2266" s="60" t="s">
        <v>600</v>
      </c>
      <c r="B2266" s="60" t="s">
        <v>825</v>
      </c>
      <c r="C2266" s="59">
        <v>7.89</v>
      </c>
      <c r="D2266" s="60" t="s">
        <v>39</v>
      </c>
      <c r="E2266" s="60" t="s">
        <v>41</v>
      </c>
      <c r="F2266" s="60" t="s">
        <v>40</v>
      </c>
      <c r="G2266" s="60" t="s">
        <v>41</v>
      </c>
      <c r="H2266" s="60" t="s">
        <v>40</v>
      </c>
      <c r="I2266">
        <f>--ISNUMBER(IFERROR(SEARCH(Anketa!$E$3,'SDF biotopi'!$A2266,1),""))</f>
        <v>0</v>
      </c>
      <c r="J2266" t="str">
        <f>IF(I2266=1,COUNTIF($I$2:I2266,1),"")</f>
        <v/>
      </c>
      <c r="K2266" t="str">
        <f>IFERROR(INDEX($B$2:$B$2873,MATCH(ROWS($J$2:J2266),$J$2:$J$2873,0)),"")</f>
        <v/>
      </c>
    </row>
    <row r="2267" spans="1:11">
      <c r="A2267" s="60" t="s">
        <v>600</v>
      </c>
      <c r="B2267" s="60" t="s">
        <v>844</v>
      </c>
      <c r="C2267" s="59">
        <v>0.09</v>
      </c>
      <c r="D2267" s="60" t="s">
        <v>39</v>
      </c>
      <c r="E2267" s="60" t="s">
        <v>41</v>
      </c>
      <c r="F2267" s="60" t="s">
        <v>40</v>
      </c>
      <c r="G2267" s="60" t="s">
        <v>41</v>
      </c>
      <c r="H2267" s="60" t="s">
        <v>41</v>
      </c>
      <c r="I2267">
        <f>--ISNUMBER(IFERROR(SEARCH(Anketa!$E$3,'SDF biotopi'!$A2267,1),""))</f>
        <v>0</v>
      </c>
      <c r="J2267" t="str">
        <f>IF(I2267=1,COUNTIF($I$2:I2267,1),"")</f>
        <v/>
      </c>
      <c r="K2267" t="str">
        <f>IFERROR(INDEX($B$2:$B$2873,MATCH(ROWS($J$2:J2267),$J$2:$J$2873,0)),"")</f>
        <v/>
      </c>
    </row>
    <row r="2268" spans="1:11">
      <c r="A2268" s="60" t="s">
        <v>602</v>
      </c>
      <c r="B2268" s="60" t="s">
        <v>812</v>
      </c>
      <c r="C2268" s="59">
        <v>3.75</v>
      </c>
      <c r="D2268" s="60" t="s">
        <v>39</v>
      </c>
      <c r="E2268" s="60" t="s">
        <v>818</v>
      </c>
      <c r="F2268" s="60" t="s">
        <v>818</v>
      </c>
      <c r="G2268" s="60" t="s">
        <v>818</v>
      </c>
      <c r="H2268" s="60" t="s">
        <v>818</v>
      </c>
      <c r="I2268">
        <f>--ISNUMBER(IFERROR(SEARCH(Anketa!$E$3,'SDF biotopi'!$A2268,1),""))</f>
        <v>0</v>
      </c>
      <c r="J2268" t="str">
        <f>IF(I2268=1,COUNTIF($I$2:I2268,1),"")</f>
        <v/>
      </c>
      <c r="K2268" t="str">
        <f>IFERROR(INDEX($B$2:$B$2873,MATCH(ROWS($J$2:J2268),$J$2:$J$2873,0)),"")</f>
        <v/>
      </c>
    </row>
    <row r="2269" spans="1:11">
      <c r="A2269" s="60" t="s">
        <v>602</v>
      </c>
      <c r="B2269" s="60" t="s">
        <v>808</v>
      </c>
      <c r="C2269" s="59">
        <v>15.86</v>
      </c>
      <c r="D2269" s="60" t="s">
        <v>39</v>
      </c>
      <c r="E2269" s="60" t="s">
        <v>210</v>
      </c>
      <c r="F2269" s="60" t="s">
        <v>40</v>
      </c>
      <c r="G2269" s="60" t="s">
        <v>210</v>
      </c>
      <c r="H2269" s="60" t="s">
        <v>41</v>
      </c>
      <c r="I2269">
        <f>--ISNUMBER(IFERROR(SEARCH(Anketa!$E$3,'SDF biotopi'!$A2269,1),""))</f>
        <v>0</v>
      </c>
      <c r="J2269" t="str">
        <f>IF(I2269=1,COUNTIF($I$2:I2269,1),"")</f>
        <v/>
      </c>
      <c r="K2269" t="str">
        <f>IFERROR(INDEX($B$2:$B$2873,MATCH(ROWS($J$2:J2269),$J$2:$J$2873,0)),"")</f>
        <v/>
      </c>
    </row>
    <row r="2270" spans="1:11">
      <c r="A2270" s="60" t="s">
        <v>602</v>
      </c>
      <c r="B2270" s="60" t="s">
        <v>833</v>
      </c>
      <c r="C2270" s="59">
        <v>0</v>
      </c>
      <c r="D2270" s="60" t="s">
        <v>39</v>
      </c>
      <c r="E2270" s="60" t="s">
        <v>40</v>
      </c>
      <c r="F2270" s="60" t="s">
        <v>40</v>
      </c>
      <c r="G2270" s="60" t="s">
        <v>210</v>
      </c>
      <c r="H2270" s="60" t="s">
        <v>210</v>
      </c>
      <c r="I2270">
        <f>--ISNUMBER(IFERROR(SEARCH(Anketa!$E$3,'SDF biotopi'!$A2270,1),""))</f>
        <v>0</v>
      </c>
      <c r="J2270" t="str">
        <f>IF(I2270=1,COUNTIF($I$2:I2270,1),"")</f>
        <v/>
      </c>
      <c r="K2270" t="str">
        <f>IFERROR(INDEX($B$2:$B$2873,MATCH(ROWS($J$2:J2270),$J$2:$J$2873,0)),"")</f>
        <v/>
      </c>
    </row>
    <row r="2271" spans="1:11">
      <c r="A2271" s="60" t="s">
        <v>602</v>
      </c>
      <c r="B2271" s="60" t="s">
        <v>823</v>
      </c>
      <c r="C2271" s="59">
        <v>11.65</v>
      </c>
      <c r="D2271" s="60" t="s">
        <v>39</v>
      </c>
      <c r="E2271" s="60" t="s">
        <v>210</v>
      </c>
      <c r="F2271" s="60" t="s">
        <v>40</v>
      </c>
      <c r="G2271" s="60" t="s">
        <v>210</v>
      </c>
      <c r="H2271" s="60" t="s">
        <v>210</v>
      </c>
      <c r="I2271">
        <f>--ISNUMBER(IFERROR(SEARCH(Anketa!$E$3,'SDF biotopi'!$A2271,1),""))</f>
        <v>0</v>
      </c>
      <c r="J2271" t="str">
        <f>IF(I2271=1,COUNTIF($I$2:I2271,1),"")</f>
        <v/>
      </c>
      <c r="K2271" t="str">
        <f>IFERROR(INDEX($B$2:$B$2873,MATCH(ROWS($J$2:J2271),$J$2:$J$2873,0)),"")</f>
        <v/>
      </c>
    </row>
    <row r="2272" spans="1:11">
      <c r="A2272" s="60" t="s">
        <v>602</v>
      </c>
      <c r="B2272" s="60" t="s">
        <v>807</v>
      </c>
      <c r="C2272" s="59">
        <v>0.01</v>
      </c>
      <c r="D2272" s="60" t="s">
        <v>39</v>
      </c>
      <c r="E2272" s="60" t="s">
        <v>40</v>
      </c>
      <c r="F2272" s="60" t="s">
        <v>40</v>
      </c>
      <c r="G2272" s="60" t="s">
        <v>41</v>
      </c>
      <c r="H2272" s="60" t="s">
        <v>40</v>
      </c>
      <c r="I2272">
        <f>--ISNUMBER(IFERROR(SEARCH(Anketa!$E$3,'SDF biotopi'!$A2272,1),""))</f>
        <v>0</v>
      </c>
      <c r="J2272" t="str">
        <f>IF(I2272=1,COUNTIF($I$2:I2272,1),"")</f>
        <v/>
      </c>
      <c r="K2272" t="str">
        <f>IFERROR(INDEX($B$2:$B$2873,MATCH(ROWS($J$2:J2272),$J$2:$J$2873,0)),"")</f>
        <v/>
      </c>
    </row>
    <row r="2273" spans="1:11">
      <c r="A2273" s="60" t="s">
        <v>602</v>
      </c>
      <c r="B2273" s="60" t="s">
        <v>810</v>
      </c>
      <c r="C2273" s="59">
        <v>0.83</v>
      </c>
      <c r="D2273" s="60" t="s">
        <v>39</v>
      </c>
      <c r="E2273" s="60" t="s">
        <v>210</v>
      </c>
      <c r="F2273" s="60" t="s">
        <v>40</v>
      </c>
      <c r="G2273" s="60" t="s">
        <v>210</v>
      </c>
      <c r="H2273" s="60" t="s">
        <v>210</v>
      </c>
      <c r="I2273">
        <f>--ISNUMBER(IFERROR(SEARCH(Anketa!$E$3,'SDF biotopi'!$A2273,1),""))</f>
        <v>0</v>
      </c>
      <c r="J2273" t="str">
        <f>IF(I2273=1,COUNTIF($I$2:I2273,1),"")</f>
        <v/>
      </c>
      <c r="K2273" t="str">
        <f>IFERROR(INDEX($B$2:$B$2873,MATCH(ROWS($J$2:J2273),$J$2:$J$2873,0)),"")</f>
        <v/>
      </c>
    </row>
    <row r="2274" spans="1:11">
      <c r="A2274" s="60" t="s">
        <v>604</v>
      </c>
      <c r="B2274" s="60" t="s">
        <v>802</v>
      </c>
      <c r="C2274" s="59">
        <v>1.1599999999999999</v>
      </c>
      <c r="D2274" s="60" t="s">
        <v>39</v>
      </c>
      <c r="E2274" s="60" t="s">
        <v>818</v>
      </c>
      <c r="F2274" s="60" t="s">
        <v>40</v>
      </c>
      <c r="G2274" s="60" t="s">
        <v>818</v>
      </c>
      <c r="H2274" s="60" t="s">
        <v>818</v>
      </c>
      <c r="I2274">
        <f>--ISNUMBER(IFERROR(SEARCH(Anketa!$E$3,'SDF biotopi'!$A2274,1),""))</f>
        <v>0</v>
      </c>
      <c r="J2274" t="str">
        <f>IF(I2274=1,COUNTIF($I$2:I2274,1),"")</f>
        <v/>
      </c>
      <c r="K2274" t="str">
        <f>IFERROR(INDEX($B$2:$B$2873,MATCH(ROWS($J$2:J2274),$J$2:$J$2873,0)),"")</f>
        <v/>
      </c>
    </row>
    <row r="2275" spans="1:11">
      <c r="A2275" s="60" t="s">
        <v>604</v>
      </c>
      <c r="B2275" s="60" t="s">
        <v>806</v>
      </c>
      <c r="C2275" s="59">
        <v>8.52</v>
      </c>
      <c r="D2275" s="60" t="s">
        <v>39</v>
      </c>
      <c r="E2275" s="60" t="s">
        <v>41</v>
      </c>
      <c r="F2275" s="60" t="s">
        <v>40</v>
      </c>
      <c r="G2275" s="60" t="s">
        <v>210</v>
      </c>
      <c r="H2275" s="60" t="s">
        <v>41</v>
      </c>
      <c r="I2275">
        <f>--ISNUMBER(IFERROR(SEARCH(Anketa!$E$3,'SDF biotopi'!$A2275,1),""))</f>
        <v>0</v>
      </c>
      <c r="J2275" t="str">
        <f>IF(I2275=1,COUNTIF($I$2:I2275,1),"")</f>
        <v/>
      </c>
      <c r="K2275" t="str">
        <f>IFERROR(INDEX($B$2:$B$2873,MATCH(ROWS($J$2:J2275),$J$2:$J$2873,0)),"")</f>
        <v/>
      </c>
    </row>
    <row r="2276" spans="1:11">
      <c r="A2276" s="60" t="s">
        <v>604</v>
      </c>
      <c r="B2276" s="60" t="s">
        <v>810</v>
      </c>
      <c r="C2276" s="59">
        <v>0.19</v>
      </c>
      <c r="D2276" s="60" t="s">
        <v>39</v>
      </c>
      <c r="E2276" s="60" t="s">
        <v>818</v>
      </c>
      <c r="F2276" s="60" t="s">
        <v>40</v>
      </c>
      <c r="G2276" s="60" t="s">
        <v>818</v>
      </c>
      <c r="H2276" s="60" t="s">
        <v>818</v>
      </c>
      <c r="I2276">
        <f>--ISNUMBER(IFERROR(SEARCH(Anketa!$E$3,'SDF biotopi'!$A2276,1),""))</f>
        <v>0</v>
      </c>
      <c r="J2276" t="str">
        <f>IF(I2276=1,COUNTIF($I$2:I2276,1),"")</f>
        <v/>
      </c>
      <c r="K2276" t="str">
        <f>IFERROR(INDEX($B$2:$B$2873,MATCH(ROWS($J$2:J2276),$J$2:$J$2873,0)),"")</f>
        <v/>
      </c>
    </row>
    <row r="2277" spans="1:11">
      <c r="A2277" s="60" t="s">
        <v>606</v>
      </c>
      <c r="B2277" s="60" t="s">
        <v>827</v>
      </c>
      <c r="C2277" s="59">
        <v>0</v>
      </c>
      <c r="D2277" s="60" t="s">
        <v>39</v>
      </c>
      <c r="E2277" s="60" t="s">
        <v>210</v>
      </c>
      <c r="F2277" s="60" t="s">
        <v>40</v>
      </c>
      <c r="G2277" s="60" t="s">
        <v>41</v>
      </c>
      <c r="H2277" s="60" t="s">
        <v>210</v>
      </c>
      <c r="I2277">
        <f>--ISNUMBER(IFERROR(SEARCH(Anketa!$E$3,'SDF biotopi'!$A2277,1),""))</f>
        <v>0</v>
      </c>
      <c r="J2277" t="str">
        <f>IF(I2277=1,COUNTIF($I$2:I2277,1),"")</f>
        <v/>
      </c>
      <c r="K2277" t="str">
        <f>IFERROR(INDEX($B$2:$B$2873,MATCH(ROWS($J$2:J2277),$J$2:$J$2873,0)),"")</f>
        <v/>
      </c>
    </row>
    <row r="2278" spans="1:11">
      <c r="A2278" s="60" t="s">
        <v>606</v>
      </c>
      <c r="B2278" s="60" t="s">
        <v>858</v>
      </c>
      <c r="C2278" s="59">
        <v>41.48</v>
      </c>
      <c r="D2278" s="60" t="s">
        <v>39</v>
      </c>
      <c r="E2278" s="60" t="s">
        <v>40</v>
      </c>
      <c r="F2278" s="60" t="s">
        <v>40</v>
      </c>
      <c r="G2278" s="60" t="s">
        <v>41</v>
      </c>
      <c r="H2278" s="60" t="s">
        <v>40</v>
      </c>
      <c r="I2278">
        <f>--ISNUMBER(IFERROR(SEARCH(Anketa!$E$3,'SDF biotopi'!$A2278,1),""))</f>
        <v>0</v>
      </c>
      <c r="J2278" t="str">
        <f>IF(I2278=1,COUNTIF($I$2:I2278,1),"")</f>
        <v/>
      </c>
      <c r="K2278" t="str">
        <f>IFERROR(INDEX($B$2:$B$2873,MATCH(ROWS($J$2:J2278),$J$2:$J$2873,0)),"")</f>
        <v/>
      </c>
    </row>
    <row r="2279" spans="1:11">
      <c r="A2279" s="60" t="s">
        <v>606</v>
      </c>
      <c r="B2279" s="60" t="s">
        <v>807</v>
      </c>
      <c r="C2279" s="59">
        <v>6.56</v>
      </c>
      <c r="D2279" s="60" t="s">
        <v>39</v>
      </c>
      <c r="E2279" s="60" t="s">
        <v>210</v>
      </c>
      <c r="F2279" s="60" t="s">
        <v>40</v>
      </c>
      <c r="G2279" s="60" t="s">
        <v>210</v>
      </c>
      <c r="H2279" s="60" t="s">
        <v>210</v>
      </c>
      <c r="I2279">
        <f>--ISNUMBER(IFERROR(SEARCH(Anketa!$E$3,'SDF biotopi'!$A2279,1),""))</f>
        <v>0</v>
      </c>
      <c r="J2279" t="str">
        <f>IF(I2279=1,COUNTIF($I$2:I2279,1),"")</f>
        <v/>
      </c>
      <c r="K2279" t="str">
        <f>IFERROR(INDEX($B$2:$B$2873,MATCH(ROWS($J$2:J2279),$J$2:$J$2873,0)),"")</f>
        <v/>
      </c>
    </row>
    <row r="2280" spans="1:11">
      <c r="A2280" s="60" t="s">
        <v>606</v>
      </c>
      <c r="B2280" s="60" t="s">
        <v>820</v>
      </c>
      <c r="C2280" s="59">
        <v>24.19</v>
      </c>
      <c r="D2280" s="60" t="s">
        <v>39</v>
      </c>
      <c r="E2280" s="60" t="s">
        <v>818</v>
      </c>
      <c r="F2280" s="60" t="s">
        <v>40</v>
      </c>
      <c r="G2280" s="60" t="s">
        <v>818</v>
      </c>
      <c r="H2280" s="60" t="s">
        <v>818</v>
      </c>
      <c r="I2280">
        <f>--ISNUMBER(IFERROR(SEARCH(Anketa!$E$3,'SDF biotopi'!$A2280,1),""))</f>
        <v>0</v>
      </c>
      <c r="J2280" t="str">
        <f>IF(I2280=1,COUNTIF($I$2:I2280,1),"")</f>
        <v/>
      </c>
      <c r="K2280" t="str">
        <f>IFERROR(INDEX($B$2:$B$2873,MATCH(ROWS($J$2:J2280),$J$2:$J$2873,0)),"")</f>
        <v/>
      </c>
    </row>
    <row r="2281" spans="1:11">
      <c r="A2281" s="60" t="s">
        <v>606</v>
      </c>
      <c r="B2281" s="60" t="s">
        <v>812</v>
      </c>
      <c r="C2281" s="59">
        <v>0.5</v>
      </c>
      <c r="D2281" s="60" t="s">
        <v>39</v>
      </c>
      <c r="E2281" s="60" t="s">
        <v>41</v>
      </c>
      <c r="F2281" s="60" t="s">
        <v>40</v>
      </c>
      <c r="G2281" s="60" t="s">
        <v>210</v>
      </c>
      <c r="H2281" s="60" t="s">
        <v>40</v>
      </c>
      <c r="I2281">
        <f>--ISNUMBER(IFERROR(SEARCH(Anketa!$E$3,'SDF biotopi'!$A2281,1),""))</f>
        <v>0</v>
      </c>
      <c r="J2281" t="str">
        <f>IF(I2281=1,COUNTIF($I$2:I2281,1),"")</f>
        <v/>
      </c>
      <c r="K2281" t="str">
        <f>IFERROR(INDEX($B$2:$B$2873,MATCH(ROWS($J$2:J2281),$J$2:$J$2873,0)),"")</f>
        <v/>
      </c>
    </row>
    <row r="2282" spans="1:11">
      <c r="A2282" s="60" t="s">
        <v>606</v>
      </c>
      <c r="B2282" s="60" t="s">
        <v>835</v>
      </c>
      <c r="C2282" s="59">
        <v>0</v>
      </c>
      <c r="D2282" s="60" t="s">
        <v>39</v>
      </c>
      <c r="E2282" s="60" t="s">
        <v>210</v>
      </c>
      <c r="F2282" s="60" t="s">
        <v>40</v>
      </c>
      <c r="G2282" s="60" t="s">
        <v>41</v>
      </c>
      <c r="H2282" s="60" t="s">
        <v>210</v>
      </c>
      <c r="I2282">
        <f>--ISNUMBER(IFERROR(SEARCH(Anketa!$E$3,'SDF biotopi'!$A2282,1),""))</f>
        <v>0</v>
      </c>
      <c r="J2282" t="str">
        <f>IF(I2282=1,COUNTIF($I$2:I2282,1),"")</f>
        <v/>
      </c>
      <c r="K2282" t="str">
        <f>IFERROR(INDEX($B$2:$B$2873,MATCH(ROWS($J$2:J2282),$J$2:$J$2873,0)),"")</f>
        <v/>
      </c>
    </row>
    <row r="2283" spans="1:11">
      <c r="A2283" s="60" t="s">
        <v>606</v>
      </c>
      <c r="B2283" s="60" t="s">
        <v>817</v>
      </c>
      <c r="C2283" s="59">
        <v>1.27</v>
      </c>
      <c r="D2283" s="60" t="s">
        <v>39</v>
      </c>
      <c r="E2283" s="60" t="s">
        <v>210</v>
      </c>
      <c r="F2283" s="60" t="s">
        <v>40</v>
      </c>
      <c r="G2283" s="60" t="s">
        <v>41</v>
      </c>
      <c r="H2283" s="60" t="s">
        <v>210</v>
      </c>
      <c r="I2283">
        <f>--ISNUMBER(IFERROR(SEARCH(Anketa!$E$3,'SDF biotopi'!$A2283,1),""))</f>
        <v>0</v>
      </c>
      <c r="J2283" t="str">
        <f>IF(I2283=1,COUNTIF($I$2:I2283,1),"")</f>
        <v/>
      </c>
      <c r="K2283" t="str">
        <f>IFERROR(INDEX($B$2:$B$2873,MATCH(ROWS($J$2:J2283),$J$2:$J$2873,0)),"")</f>
        <v/>
      </c>
    </row>
    <row r="2284" spans="1:11">
      <c r="A2284" s="60" t="s">
        <v>606</v>
      </c>
      <c r="B2284" s="60" t="s">
        <v>821</v>
      </c>
      <c r="C2284" s="59">
        <v>6.63</v>
      </c>
      <c r="D2284" s="60" t="s">
        <v>39</v>
      </c>
      <c r="E2284" s="60" t="s">
        <v>40</v>
      </c>
      <c r="F2284" s="60" t="s">
        <v>40</v>
      </c>
      <c r="G2284" s="60" t="s">
        <v>41</v>
      </c>
      <c r="H2284" s="60" t="s">
        <v>40</v>
      </c>
      <c r="I2284">
        <f>--ISNUMBER(IFERROR(SEARCH(Anketa!$E$3,'SDF biotopi'!$A2284,1),""))</f>
        <v>0</v>
      </c>
      <c r="J2284" t="str">
        <f>IF(I2284=1,COUNTIF($I$2:I2284,1),"")</f>
        <v/>
      </c>
      <c r="K2284" t="str">
        <f>IFERROR(INDEX($B$2:$B$2873,MATCH(ROWS($J$2:J2284),$J$2:$J$2873,0)),"")</f>
        <v/>
      </c>
    </row>
    <row r="2285" spans="1:11">
      <c r="A2285" s="60" t="s">
        <v>606</v>
      </c>
      <c r="B2285" s="60" t="s">
        <v>825</v>
      </c>
      <c r="C2285" s="59">
        <v>1.96</v>
      </c>
      <c r="D2285" s="60" t="s">
        <v>39</v>
      </c>
      <c r="E2285" s="60" t="s">
        <v>210</v>
      </c>
      <c r="F2285" s="60" t="s">
        <v>40</v>
      </c>
      <c r="G2285" s="60" t="s">
        <v>41</v>
      </c>
      <c r="H2285" s="60" t="s">
        <v>210</v>
      </c>
      <c r="I2285">
        <f>--ISNUMBER(IFERROR(SEARCH(Anketa!$E$3,'SDF biotopi'!$A2285,1),""))</f>
        <v>0</v>
      </c>
      <c r="J2285" t="str">
        <f>IF(I2285=1,COUNTIF($I$2:I2285,1),"")</f>
        <v/>
      </c>
      <c r="K2285" t="str">
        <f>IFERROR(INDEX($B$2:$B$2873,MATCH(ROWS($J$2:J2285),$J$2:$J$2873,0)),"")</f>
        <v/>
      </c>
    </row>
    <row r="2286" spans="1:11">
      <c r="A2286" s="60" t="s">
        <v>606</v>
      </c>
      <c r="B2286" s="60" t="s">
        <v>815</v>
      </c>
      <c r="C2286" s="59">
        <v>0.92</v>
      </c>
      <c r="D2286" s="60" t="s">
        <v>39</v>
      </c>
      <c r="E2286" s="60" t="s">
        <v>210</v>
      </c>
      <c r="F2286" s="60" t="s">
        <v>40</v>
      </c>
      <c r="G2286" s="60" t="s">
        <v>41</v>
      </c>
      <c r="H2286" s="60" t="s">
        <v>210</v>
      </c>
      <c r="I2286">
        <f>--ISNUMBER(IFERROR(SEARCH(Anketa!$E$3,'SDF biotopi'!$A2286,1),""))</f>
        <v>0</v>
      </c>
      <c r="J2286" t="str">
        <f>IF(I2286=1,COUNTIF($I$2:I2286,1),"")</f>
        <v/>
      </c>
      <c r="K2286" t="str">
        <f>IFERROR(INDEX($B$2:$B$2873,MATCH(ROWS($J$2:J2286),$J$2:$J$2873,0)),"")</f>
        <v/>
      </c>
    </row>
    <row r="2287" spans="1:11">
      <c r="A2287" s="60" t="s">
        <v>608</v>
      </c>
      <c r="B2287" s="60" t="s">
        <v>812</v>
      </c>
      <c r="C2287" s="59">
        <v>1.28</v>
      </c>
      <c r="D2287" s="60" t="s">
        <v>39</v>
      </c>
      <c r="E2287" s="60" t="s">
        <v>40</v>
      </c>
      <c r="F2287" s="60" t="s">
        <v>40</v>
      </c>
      <c r="G2287" s="60" t="s">
        <v>41</v>
      </c>
      <c r="H2287" s="60" t="s">
        <v>41</v>
      </c>
      <c r="I2287">
        <f>--ISNUMBER(IFERROR(SEARCH(Anketa!$E$3,'SDF biotopi'!$A2287,1),""))</f>
        <v>0</v>
      </c>
      <c r="J2287" t="str">
        <f>IF(I2287=1,COUNTIF($I$2:I2287,1),"")</f>
        <v/>
      </c>
      <c r="K2287" t="str">
        <f>IFERROR(INDEX($B$2:$B$2873,MATCH(ROWS($J$2:J2287),$J$2:$J$2873,0)),"")</f>
        <v/>
      </c>
    </row>
    <row r="2288" spans="1:11">
      <c r="A2288" s="60" t="s">
        <v>608</v>
      </c>
      <c r="B2288" s="60" t="s">
        <v>815</v>
      </c>
      <c r="C2288" s="59">
        <v>0.89</v>
      </c>
      <c r="D2288" s="60" t="s">
        <v>39</v>
      </c>
      <c r="E2288" s="60" t="s">
        <v>40</v>
      </c>
      <c r="F2288" s="60" t="s">
        <v>40</v>
      </c>
      <c r="G2288" s="60" t="s">
        <v>40</v>
      </c>
      <c r="H2288" s="60" t="s">
        <v>40</v>
      </c>
      <c r="I2288">
        <f>--ISNUMBER(IFERROR(SEARCH(Anketa!$E$3,'SDF biotopi'!$A2288,1),""))</f>
        <v>0</v>
      </c>
      <c r="J2288" t="str">
        <f>IF(I2288=1,COUNTIF($I$2:I2288,1),"")</f>
        <v/>
      </c>
      <c r="K2288" t="str">
        <f>IFERROR(INDEX($B$2:$B$2873,MATCH(ROWS($J$2:J2288),$J$2:$J$2873,0)),"")</f>
        <v/>
      </c>
    </row>
    <row r="2289" spans="1:11">
      <c r="A2289" s="60" t="s">
        <v>608</v>
      </c>
      <c r="B2289" s="60" t="s">
        <v>823</v>
      </c>
      <c r="C2289" s="59">
        <v>254.14</v>
      </c>
      <c r="D2289" s="60" t="s">
        <v>39</v>
      </c>
      <c r="E2289" s="60" t="s">
        <v>210</v>
      </c>
      <c r="F2289" s="60" t="s">
        <v>210</v>
      </c>
      <c r="G2289" s="60" t="s">
        <v>41</v>
      </c>
      <c r="H2289" s="60" t="s">
        <v>41</v>
      </c>
      <c r="I2289">
        <f>--ISNUMBER(IFERROR(SEARCH(Anketa!$E$3,'SDF biotopi'!$A2289,1),""))</f>
        <v>0</v>
      </c>
      <c r="J2289" t="str">
        <f>IF(I2289=1,COUNTIF($I$2:I2289,1),"")</f>
        <v/>
      </c>
      <c r="K2289" t="str">
        <f>IFERROR(INDEX($B$2:$B$2873,MATCH(ROWS($J$2:J2289),$J$2:$J$2873,0)),"")</f>
        <v/>
      </c>
    </row>
    <row r="2290" spans="1:11">
      <c r="A2290" s="60" t="s">
        <v>608</v>
      </c>
      <c r="B2290" s="60" t="s">
        <v>811</v>
      </c>
      <c r="C2290" s="59">
        <v>14.28</v>
      </c>
      <c r="D2290" s="60" t="s">
        <v>39</v>
      </c>
      <c r="E2290" s="60" t="s">
        <v>41</v>
      </c>
      <c r="F2290" s="60" t="s">
        <v>40</v>
      </c>
      <c r="G2290" s="60" t="s">
        <v>41</v>
      </c>
      <c r="H2290" s="60" t="s">
        <v>41</v>
      </c>
      <c r="I2290">
        <f>--ISNUMBER(IFERROR(SEARCH(Anketa!$E$3,'SDF biotopi'!$A2290,1),""))</f>
        <v>0</v>
      </c>
      <c r="J2290" t="str">
        <f>IF(I2290=1,COUNTIF($I$2:I2290,1),"")</f>
        <v/>
      </c>
      <c r="K2290" t="str">
        <f>IFERROR(INDEX($B$2:$B$2873,MATCH(ROWS($J$2:J2290),$J$2:$J$2873,0)),"")</f>
        <v/>
      </c>
    </row>
    <row r="2291" spans="1:11">
      <c r="A2291" s="60" t="s">
        <v>608</v>
      </c>
      <c r="B2291" s="60" t="s">
        <v>803</v>
      </c>
      <c r="C2291" s="59">
        <v>27.58</v>
      </c>
      <c r="D2291" s="60" t="s">
        <v>39</v>
      </c>
      <c r="E2291" s="60" t="s">
        <v>210</v>
      </c>
      <c r="F2291" s="60" t="s">
        <v>40</v>
      </c>
      <c r="G2291" s="60" t="s">
        <v>41</v>
      </c>
      <c r="H2291" s="60" t="s">
        <v>41</v>
      </c>
      <c r="I2291">
        <f>--ISNUMBER(IFERROR(SEARCH(Anketa!$E$3,'SDF biotopi'!$A2291,1),""))</f>
        <v>0</v>
      </c>
      <c r="J2291" t="str">
        <f>IF(I2291=1,COUNTIF($I$2:I2291,1),"")</f>
        <v/>
      </c>
      <c r="K2291" t="str">
        <f>IFERROR(INDEX($B$2:$B$2873,MATCH(ROWS($J$2:J2291),$J$2:$J$2873,0)),"")</f>
        <v/>
      </c>
    </row>
    <row r="2292" spans="1:11">
      <c r="A2292" s="60" t="s">
        <v>610</v>
      </c>
      <c r="B2292" s="60" t="s">
        <v>807</v>
      </c>
      <c r="C2292" s="59">
        <v>2.38</v>
      </c>
      <c r="D2292" s="60" t="s">
        <v>39</v>
      </c>
      <c r="E2292" s="60" t="s">
        <v>41</v>
      </c>
      <c r="F2292" s="60" t="s">
        <v>40</v>
      </c>
      <c r="G2292" s="60" t="s">
        <v>210</v>
      </c>
      <c r="H2292" s="60" t="s">
        <v>41</v>
      </c>
      <c r="I2292">
        <f>--ISNUMBER(IFERROR(SEARCH(Anketa!$E$3,'SDF biotopi'!$A2292,1),""))</f>
        <v>0</v>
      </c>
      <c r="J2292" t="str">
        <f>IF(I2292=1,COUNTIF($I$2:I2292,1),"")</f>
        <v/>
      </c>
      <c r="K2292" t="str">
        <f>IFERROR(INDEX($B$2:$B$2873,MATCH(ROWS($J$2:J2292),$J$2:$J$2873,0)),"")</f>
        <v/>
      </c>
    </row>
    <row r="2293" spans="1:11">
      <c r="A2293" s="60" t="s">
        <v>610</v>
      </c>
      <c r="B2293" s="60" t="s">
        <v>813</v>
      </c>
      <c r="C2293" s="59">
        <v>0</v>
      </c>
      <c r="D2293" s="60" t="s">
        <v>39</v>
      </c>
      <c r="E2293" s="60" t="s">
        <v>818</v>
      </c>
      <c r="F2293" s="60" t="s">
        <v>40</v>
      </c>
      <c r="G2293" s="60" t="s">
        <v>818</v>
      </c>
      <c r="H2293" s="60" t="s">
        <v>818</v>
      </c>
      <c r="I2293">
        <f>--ISNUMBER(IFERROR(SEARCH(Anketa!$E$3,'SDF biotopi'!$A2293,1),""))</f>
        <v>0</v>
      </c>
      <c r="J2293" t="str">
        <f>IF(I2293=1,COUNTIF($I$2:I2293,1),"")</f>
        <v/>
      </c>
      <c r="K2293" t="str">
        <f>IFERROR(INDEX($B$2:$B$2873,MATCH(ROWS($J$2:J2293),$J$2:$J$2873,0)),"")</f>
        <v/>
      </c>
    </row>
    <row r="2294" spans="1:11">
      <c r="A2294" s="60" t="s">
        <v>610</v>
      </c>
      <c r="B2294" s="60" t="s">
        <v>820</v>
      </c>
      <c r="C2294" s="59">
        <v>0.44</v>
      </c>
      <c r="D2294" s="60" t="s">
        <v>39</v>
      </c>
      <c r="E2294" s="60" t="s">
        <v>818</v>
      </c>
      <c r="F2294" s="60" t="s">
        <v>40</v>
      </c>
      <c r="G2294" s="60" t="s">
        <v>818</v>
      </c>
      <c r="H2294" s="60" t="s">
        <v>818</v>
      </c>
      <c r="I2294">
        <f>--ISNUMBER(IFERROR(SEARCH(Anketa!$E$3,'SDF biotopi'!$A2294,1),""))</f>
        <v>0</v>
      </c>
      <c r="J2294" t="str">
        <f>IF(I2294=1,COUNTIF($I$2:I2294,1),"")</f>
        <v/>
      </c>
      <c r="K2294" t="str">
        <f>IFERROR(INDEX($B$2:$B$2873,MATCH(ROWS($J$2:J2294),$J$2:$J$2873,0)),"")</f>
        <v/>
      </c>
    </row>
    <row r="2295" spans="1:11">
      <c r="A2295" s="60" t="s">
        <v>610</v>
      </c>
      <c r="B2295" s="60" t="s">
        <v>802</v>
      </c>
      <c r="C2295" s="59">
        <v>0</v>
      </c>
      <c r="D2295" s="60" t="s">
        <v>39</v>
      </c>
      <c r="E2295" s="60" t="s">
        <v>818</v>
      </c>
      <c r="F2295" s="60" t="s">
        <v>40</v>
      </c>
      <c r="G2295" s="60" t="s">
        <v>818</v>
      </c>
      <c r="H2295" s="60" t="s">
        <v>818</v>
      </c>
      <c r="I2295">
        <f>--ISNUMBER(IFERROR(SEARCH(Anketa!$E$3,'SDF biotopi'!$A2295,1),""))</f>
        <v>0</v>
      </c>
      <c r="J2295" t="str">
        <f>IF(I2295=1,COUNTIF($I$2:I2295,1),"")</f>
        <v/>
      </c>
      <c r="K2295" t="str">
        <f>IFERROR(INDEX($B$2:$B$2873,MATCH(ROWS($J$2:J2295),$J$2:$J$2873,0)),"")</f>
        <v/>
      </c>
    </row>
    <row r="2296" spans="1:11">
      <c r="A2296" s="60" t="s">
        <v>610</v>
      </c>
      <c r="B2296" s="60" t="s">
        <v>816</v>
      </c>
      <c r="C2296" s="59">
        <v>39.979999999999997</v>
      </c>
      <c r="D2296" s="60" t="s">
        <v>39</v>
      </c>
      <c r="E2296" s="60" t="s">
        <v>818</v>
      </c>
      <c r="F2296" s="60" t="s">
        <v>40</v>
      </c>
      <c r="G2296" s="60" t="s">
        <v>818</v>
      </c>
      <c r="H2296" s="60" t="s">
        <v>818</v>
      </c>
      <c r="I2296">
        <f>--ISNUMBER(IFERROR(SEARCH(Anketa!$E$3,'SDF biotopi'!$A2296,1),""))</f>
        <v>0</v>
      </c>
      <c r="J2296" t="str">
        <f>IF(I2296=1,COUNTIF($I$2:I2296,1),"")</f>
        <v/>
      </c>
      <c r="K2296" t="str">
        <f>IFERROR(INDEX($B$2:$B$2873,MATCH(ROWS($J$2:J2296),$J$2:$J$2873,0)),"")</f>
        <v/>
      </c>
    </row>
    <row r="2297" spans="1:11">
      <c r="A2297" s="60" t="s">
        <v>612</v>
      </c>
      <c r="B2297" s="60" t="s">
        <v>816</v>
      </c>
      <c r="C2297" s="59">
        <v>8.1999999999999993</v>
      </c>
      <c r="D2297" s="60" t="s">
        <v>39</v>
      </c>
      <c r="E2297" s="60" t="s">
        <v>40</v>
      </c>
      <c r="F2297" s="60" t="s">
        <v>40</v>
      </c>
      <c r="G2297" s="60" t="s">
        <v>40</v>
      </c>
      <c r="H2297" s="60" t="s">
        <v>41</v>
      </c>
      <c r="I2297">
        <f>--ISNUMBER(IFERROR(SEARCH(Anketa!$E$3,'SDF biotopi'!$A2297,1),""))</f>
        <v>0</v>
      </c>
      <c r="J2297" t="str">
        <f>IF(I2297=1,COUNTIF($I$2:I2297,1),"")</f>
        <v/>
      </c>
      <c r="K2297" t="str">
        <f>IFERROR(INDEX($B$2:$B$2873,MATCH(ROWS($J$2:J2297),$J$2:$J$2873,0)),"")</f>
        <v/>
      </c>
    </row>
    <row r="2298" spans="1:11">
      <c r="A2298" s="60" t="s">
        <v>612</v>
      </c>
      <c r="B2298" s="60" t="s">
        <v>812</v>
      </c>
      <c r="C2298" s="59">
        <v>0.7</v>
      </c>
      <c r="D2298" s="60" t="s">
        <v>39</v>
      </c>
      <c r="E2298" s="60" t="s">
        <v>40</v>
      </c>
      <c r="F2298" s="60" t="s">
        <v>40</v>
      </c>
      <c r="G2298" s="60" t="s">
        <v>40</v>
      </c>
      <c r="H2298" s="60" t="s">
        <v>40</v>
      </c>
      <c r="I2298">
        <f>--ISNUMBER(IFERROR(SEARCH(Anketa!$E$3,'SDF biotopi'!$A2298,1),""))</f>
        <v>0</v>
      </c>
      <c r="J2298" t="str">
        <f>IF(I2298=1,COUNTIF($I$2:I2298,1),"")</f>
        <v/>
      </c>
      <c r="K2298" t="str">
        <f>IFERROR(INDEX($B$2:$B$2873,MATCH(ROWS($J$2:J2298),$J$2:$J$2873,0)),"")</f>
        <v/>
      </c>
    </row>
    <row r="2299" spans="1:11">
      <c r="A2299" s="60" t="s">
        <v>612</v>
      </c>
      <c r="B2299" s="60" t="s">
        <v>802</v>
      </c>
      <c r="C2299" s="59">
        <v>62.17</v>
      </c>
      <c r="D2299" s="60" t="s">
        <v>39</v>
      </c>
      <c r="E2299" s="60" t="s">
        <v>41</v>
      </c>
      <c r="F2299" s="60" t="s">
        <v>40</v>
      </c>
      <c r="G2299" s="60" t="s">
        <v>41</v>
      </c>
      <c r="H2299" s="60" t="s">
        <v>41</v>
      </c>
      <c r="I2299">
        <f>--ISNUMBER(IFERROR(SEARCH(Anketa!$E$3,'SDF biotopi'!$A2299,1),""))</f>
        <v>0</v>
      </c>
      <c r="J2299" t="str">
        <f>IF(I2299=1,COUNTIF($I$2:I2299,1),"")</f>
        <v/>
      </c>
      <c r="K2299" t="str">
        <f>IFERROR(INDEX($B$2:$B$2873,MATCH(ROWS($J$2:J2299),$J$2:$J$2873,0)),"")</f>
        <v/>
      </c>
    </row>
    <row r="2300" spans="1:11">
      <c r="A2300" s="60" t="s">
        <v>612</v>
      </c>
      <c r="B2300" s="60" t="s">
        <v>806</v>
      </c>
      <c r="C2300" s="59">
        <v>35.4</v>
      </c>
      <c r="D2300" s="60" t="s">
        <v>39</v>
      </c>
      <c r="E2300" s="60" t="s">
        <v>41</v>
      </c>
      <c r="F2300" s="60" t="s">
        <v>40</v>
      </c>
      <c r="G2300" s="60" t="s">
        <v>41</v>
      </c>
      <c r="H2300" s="60" t="s">
        <v>210</v>
      </c>
      <c r="I2300">
        <f>--ISNUMBER(IFERROR(SEARCH(Anketa!$E$3,'SDF biotopi'!$A2300,1),""))</f>
        <v>0</v>
      </c>
      <c r="J2300" t="str">
        <f>IF(I2300=1,COUNTIF($I$2:I2300,1),"")</f>
        <v/>
      </c>
      <c r="K2300" t="str">
        <f>IFERROR(INDEX($B$2:$B$2873,MATCH(ROWS($J$2:J2300),$J$2:$J$2873,0)),"")</f>
        <v/>
      </c>
    </row>
    <row r="2301" spans="1:11">
      <c r="A2301" s="60" t="s">
        <v>612</v>
      </c>
      <c r="B2301" s="60" t="s">
        <v>810</v>
      </c>
      <c r="C2301" s="59">
        <v>34.5</v>
      </c>
      <c r="D2301" s="60" t="s">
        <v>39</v>
      </c>
      <c r="E2301" s="60" t="s">
        <v>41</v>
      </c>
      <c r="F2301" s="60" t="s">
        <v>40</v>
      </c>
      <c r="G2301" s="60" t="s">
        <v>41</v>
      </c>
      <c r="H2301" s="60" t="s">
        <v>41</v>
      </c>
      <c r="I2301">
        <f>--ISNUMBER(IFERROR(SEARCH(Anketa!$E$3,'SDF biotopi'!$A2301,1),""))</f>
        <v>0</v>
      </c>
      <c r="J2301" t="str">
        <f>IF(I2301=1,COUNTIF($I$2:I2301,1),"")</f>
        <v/>
      </c>
      <c r="K2301" t="str">
        <f>IFERROR(INDEX($B$2:$B$2873,MATCH(ROWS($J$2:J2301),$J$2:$J$2873,0)),"")</f>
        <v/>
      </c>
    </row>
    <row r="2302" spans="1:11">
      <c r="A2302" s="60" t="s">
        <v>612</v>
      </c>
      <c r="B2302" s="60" t="s">
        <v>811</v>
      </c>
      <c r="C2302" s="59">
        <v>2</v>
      </c>
      <c r="D2302" s="60" t="s">
        <v>39</v>
      </c>
      <c r="E2302" s="60" t="s">
        <v>40</v>
      </c>
      <c r="F2302" s="60" t="s">
        <v>40</v>
      </c>
      <c r="G2302" s="60" t="s">
        <v>40</v>
      </c>
      <c r="H2302" s="60" t="s">
        <v>40</v>
      </c>
      <c r="I2302">
        <f>--ISNUMBER(IFERROR(SEARCH(Anketa!$E$3,'SDF biotopi'!$A2302,1),""))</f>
        <v>0</v>
      </c>
      <c r="J2302" t="str">
        <f>IF(I2302=1,COUNTIF($I$2:I2302,1),"")</f>
        <v/>
      </c>
      <c r="K2302" t="str">
        <f>IFERROR(INDEX($B$2:$B$2873,MATCH(ROWS($J$2:J2302),$J$2:$J$2873,0)),"")</f>
        <v/>
      </c>
    </row>
    <row r="2303" spans="1:11">
      <c r="A2303" s="60" t="s">
        <v>612</v>
      </c>
      <c r="B2303" s="60" t="s">
        <v>836</v>
      </c>
      <c r="C2303" s="59">
        <v>0</v>
      </c>
      <c r="D2303" s="60" t="s">
        <v>39</v>
      </c>
      <c r="E2303" s="60" t="s">
        <v>818</v>
      </c>
      <c r="F2303" s="60" t="s">
        <v>40</v>
      </c>
      <c r="G2303" s="60" t="s">
        <v>818</v>
      </c>
      <c r="H2303" s="60" t="s">
        <v>818</v>
      </c>
      <c r="I2303">
        <f>--ISNUMBER(IFERROR(SEARCH(Anketa!$E$3,'SDF biotopi'!$A2303,1),""))</f>
        <v>0</v>
      </c>
      <c r="J2303" t="str">
        <f>IF(I2303=1,COUNTIF($I$2:I2303,1),"")</f>
        <v/>
      </c>
      <c r="K2303" t="str">
        <f>IFERROR(INDEX($B$2:$B$2873,MATCH(ROWS($J$2:J2303),$J$2:$J$2873,0)),"")</f>
        <v/>
      </c>
    </row>
    <row r="2304" spans="1:11">
      <c r="A2304" s="60" t="s">
        <v>612</v>
      </c>
      <c r="B2304" s="60" t="s">
        <v>830</v>
      </c>
      <c r="C2304" s="59">
        <v>0</v>
      </c>
      <c r="D2304" s="60" t="s">
        <v>39</v>
      </c>
      <c r="E2304" s="60" t="s">
        <v>40</v>
      </c>
      <c r="F2304" s="60" t="s">
        <v>41</v>
      </c>
      <c r="G2304" s="60" t="s">
        <v>41</v>
      </c>
      <c r="H2304" s="60" t="s">
        <v>40</v>
      </c>
      <c r="I2304">
        <f>--ISNUMBER(IFERROR(SEARCH(Anketa!$E$3,'SDF biotopi'!$A2304,1),""))</f>
        <v>0</v>
      </c>
      <c r="J2304" t="str">
        <f>IF(I2304=1,COUNTIF($I$2:I2304,1),"")</f>
        <v/>
      </c>
      <c r="K2304" t="str">
        <f>IFERROR(INDEX($B$2:$B$2873,MATCH(ROWS($J$2:J2304),$J$2:$J$2873,0)),"")</f>
        <v/>
      </c>
    </row>
    <row r="2305" spans="1:11">
      <c r="A2305" s="60" t="s">
        <v>612</v>
      </c>
      <c r="B2305" s="60" t="s">
        <v>808</v>
      </c>
      <c r="C2305" s="59">
        <v>21.1</v>
      </c>
      <c r="D2305" s="60" t="s">
        <v>39</v>
      </c>
      <c r="E2305" s="60" t="s">
        <v>41</v>
      </c>
      <c r="F2305" s="60" t="s">
        <v>40</v>
      </c>
      <c r="G2305" s="60" t="s">
        <v>41</v>
      </c>
      <c r="H2305" s="60" t="s">
        <v>41</v>
      </c>
      <c r="I2305">
        <f>--ISNUMBER(IFERROR(SEARCH(Anketa!$E$3,'SDF biotopi'!$A2305,1),""))</f>
        <v>0</v>
      </c>
      <c r="J2305" t="str">
        <f>IF(I2305=1,COUNTIF($I$2:I2305,1),"")</f>
        <v/>
      </c>
      <c r="K2305" t="str">
        <f>IFERROR(INDEX($B$2:$B$2873,MATCH(ROWS($J$2:J2305),$J$2:$J$2873,0)),"")</f>
        <v/>
      </c>
    </row>
    <row r="2306" spans="1:11">
      <c r="A2306" s="60" t="s">
        <v>614</v>
      </c>
      <c r="B2306" s="60" t="s">
        <v>805</v>
      </c>
      <c r="C2306" s="59">
        <v>11.61</v>
      </c>
      <c r="D2306" s="60" t="s">
        <v>39</v>
      </c>
      <c r="E2306" s="60" t="s">
        <v>818</v>
      </c>
      <c r="F2306" s="60" t="s">
        <v>40</v>
      </c>
      <c r="G2306" s="60" t="s">
        <v>818</v>
      </c>
      <c r="H2306" s="60" t="s">
        <v>818</v>
      </c>
      <c r="I2306">
        <f>--ISNUMBER(IFERROR(SEARCH(Anketa!$E$3,'SDF biotopi'!$A2306,1),""))</f>
        <v>0</v>
      </c>
      <c r="J2306" t="str">
        <f>IF(I2306=1,COUNTIF($I$2:I2306,1),"")</f>
        <v/>
      </c>
      <c r="K2306" t="str">
        <f>IFERROR(INDEX($B$2:$B$2873,MATCH(ROWS($J$2:J2306),$J$2:$J$2873,0)),"")</f>
        <v/>
      </c>
    </row>
    <row r="2307" spans="1:11">
      <c r="A2307" s="60" t="s">
        <v>614</v>
      </c>
      <c r="B2307" s="60" t="s">
        <v>814</v>
      </c>
      <c r="C2307" s="59">
        <v>165.47</v>
      </c>
      <c r="D2307" s="60" t="s">
        <v>39</v>
      </c>
      <c r="E2307" s="60" t="s">
        <v>210</v>
      </c>
      <c r="F2307" s="60" t="s">
        <v>40</v>
      </c>
      <c r="G2307" s="60" t="s">
        <v>210</v>
      </c>
      <c r="H2307" s="60" t="s">
        <v>210</v>
      </c>
      <c r="I2307">
        <f>--ISNUMBER(IFERROR(SEARCH(Anketa!$E$3,'SDF biotopi'!$A2307,1),""))</f>
        <v>0</v>
      </c>
      <c r="J2307" t="str">
        <f>IF(I2307=1,COUNTIF($I$2:I2307,1),"")</f>
        <v/>
      </c>
      <c r="K2307" t="str">
        <f>IFERROR(INDEX($B$2:$B$2873,MATCH(ROWS($J$2:J2307),$J$2:$J$2873,0)),"")</f>
        <v/>
      </c>
    </row>
    <row r="2308" spans="1:11">
      <c r="A2308" s="60" t="s">
        <v>614</v>
      </c>
      <c r="B2308" s="60" t="s">
        <v>804</v>
      </c>
      <c r="C2308" s="59">
        <v>46.65</v>
      </c>
      <c r="D2308" s="60" t="s">
        <v>39</v>
      </c>
      <c r="E2308" s="60" t="s">
        <v>210</v>
      </c>
      <c r="F2308" s="60" t="s">
        <v>40</v>
      </c>
      <c r="G2308" s="60" t="s">
        <v>210</v>
      </c>
      <c r="H2308" s="60" t="s">
        <v>210</v>
      </c>
      <c r="I2308">
        <f>--ISNUMBER(IFERROR(SEARCH(Anketa!$E$3,'SDF biotopi'!$A2308,1),""))</f>
        <v>0</v>
      </c>
      <c r="J2308" t="str">
        <f>IF(I2308=1,COUNTIF($I$2:I2308,1),"")</f>
        <v/>
      </c>
      <c r="K2308" t="str">
        <f>IFERROR(INDEX($B$2:$B$2873,MATCH(ROWS($J$2:J2308),$J$2:$J$2873,0)),"")</f>
        <v/>
      </c>
    </row>
    <row r="2309" spans="1:11">
      <c r="A2309" s="60" t="s">
        <v>614</v>
      </c>
      <c r="B2309" s="60" t="s">
        <v>828</v>
      </c>
      <c r="C2309" s="59">
        <v>100.76</v>
      </c>
      <c r="D2309" s="60" t="s">
        <v>39</v>
      </c>
      <c r="E2309" s="60" t="s">
        <v>210</v>
      </c>
      <c r="F2309" s="60" t="s">
        <v>41</v>
      </c>
      <c r="G2309" s="60" t="s">
        <v>210</v>
      </c>
      <c r="H2309" s="60" t="s">
        <v>210</v>
      </c>
      <c r="I2309">
        <f>--ISNUMBER(IFERROR(SEARCH(Anketa!$E$3,'SDF biotopi'!$A2309,1),""))</f>
        <v>0</v>
      </c>
      <c r="J2309" t="str">
        <f>IF(I2309=1,COUNTIF($I$2:I2309,1),"")</f>
        <v/>
      </c>
      <c r="K2309" t="str">
        <f>IFERROR(INDEX($B$2:$B$2873,MATCH(ROWS($J$2:J2309),$J$2:$J$2873,0)),"")</f>
        <v/>
      </c>
    </row>
    <row r="2310" spans="1:11">
      <c r="A2310" s="60" t="s">
        <v>614</v>
      </c>
      <c r="B2310" s="60" t="s">
        <v>808</v>
      </c>
      <c r="C2310" s="59">
        <v>7.65</v>
      </c>
      <c r="D2310" s="60" t="s">
        <v>39</v>
      </c>
      <c r="E2310" s="60" t="s">
        <v>40</v>
      </c>
      <c r="F2310" s="60" t="s">
        <v>40</v>
      </c>
      <c r="G2310" s="60" t="s">
        <v>210</v>
      </c>
      <c r="H2310" s="60" t="s">
        <v>41</v>
      </c>
      <c r="I2310">
        <f>--ISNUMBER(IFERROR(SEARCH(Anketa!$E$3,'SDF biotopi'!$A2310,1),""))</f>
        <v>0</v>
      </c>
      <c r="J2310" t="str">
        <f>IF(I2310=1,COUNTIF($I$2:I2310,1),"")</f>
        <v/>
      </c>
      <c r="K2310" t="str">
        <f>IFERROR(INDEX($B$2:$B$2873,MATCH(ROWS($J$2:J2310),$J$2:$J$2873,0)),"")</f>
        <v/>
      </c>
    </row>
    <row r="2311" spans="1:11">
      <c r="A2311" s="60" t="s">
        <v>616</v>
      </c>
      <c r="B2311" s="60" t="s">
        <v>815</v>
      </c>
      <c r="C2311" s="59">
        <v>0.22</v>
      </c>
      <c r="D2311" s="60" t="s">
        <v>39</v>
      </c>
      <c r="E2311" s="60" t="s">
        <v>40</v>
      </c>
      <c r="F2311" s="60" t="s">
        <v>40</v>
      </c>
      <c r="G2311" s="60" t="s">
        <v>41</v>
      </c>
      <c r="H2311" s="60" t="s">
        <v>40</v>
      </c>
      <c r="I2311">
        <f>--ISNUMBER(IFERROR(SEARCH(Anketa!$E$3,'SDF biotopi'!$A2311,1),""))</f>
        <v>0</v>
      </c>
      <c r="J2311" t="str">
        <f>IF(I2311=1,COUNTIF($I$2:I2311,1),"")</f>
        <v/>
      </c>
      <c r="K2311" t="str">
        <f>IFERROR(INDEX($B$2:$B$2873,MATCH(ROWS($J$2:J2311),$J$2:$J$2873,0)),"")</f>
        <v/>
      </c>
    </row>
    <row r="2312" spans="1:11">
      <c r="A2312" s="60" t="s">
        <v>616</v>
      </c>
      <c r="B2312" s="60" t="s">
        <v>812</v>
      </c>
      <c r="C2312" s="59">
        <v>2.89</v>
      </c>
      <c r="D2312" s="60" t="s">
        <v>39</v>
      </c>
      <c r="E2312" s="60" t="s">
        <v>818</v>
      </c>
      <c r="F2312" s="60" t="s">
        <v>40</v>
      </c>
      <c r="G2312" s="60" t="s">
        <v>818</v>
      </c>
      <c r="H2312" s="60" t="s">
        <v>818</v>
      </c>
      <c r="I2312">
        <f>--ISNUMBER(IFERROR(SEARCH(Anketa!$E$3,'SDF biotopi'!$A2312,1),""))</f>
        <v>0</v>
      </c>
      <c r="J2312" t="str">
        <f>IF(I2312=1,COUNTIF($I$2:I2312,1),"")</f>
        <v/>
      </c>
      <c r="K2312" t="str">
        <f>IFERROR(INDEX($B$2:$B$2873,MATCH(ROWS($J$2:J2312),$J$2:$J$2873,0)),"")</f>
        <v/>
      </c>
    </row>
    <row r="2313" spans="1:11">
      <c r="A2313" s="60" t="s">
        <v>616</v>
      </c>
      <c r="B2313" s="60" t="s">
        <v>817</v>
      </c>
      <c r="C2313" s="59">
        <v>0</v>
      </c>
      <c r="D2313" s="60" t="s">
        <v>39</v>
      </c>
      <c r="E2313" s="60" t="s">
        <v>818</v>
      </c>
      <c r="F2313" s="60" t="s">
        <v>40</v>
      </c>
      <c r="G2313" s="60" t="s">
        <v>818</v>
      </c>
      <c r="H2313" s="60" t="s">
        <v>818</v>
      </c>
      <c r="I2313">
        <f>--ISNUMBER(IFERROR(SEARCH(Anketa!$E$3,'SDF biotopi'!$A2313,1),""))</f>
        <v>0</v>
      </c>
      <c r="J2313" t="str">
        <f>IF(I2313=1,COUNTIF($I$2:I2313,1),"")</f>
        <v/>
      </c>
      <c r="K2313" t="str">
        <f>IFERROR(INDEX($B$2:$B$2873,MATCH(ROWS($J$2:J2313),$J$2:$J$2873,0)),"")</f>
        <v/>
      </c>
    </row>
    <row r="2314" spans="1:11">
      <c r="A2314" s="60" t="s">
        <v>616</v>
      </c>
      <c r="B2314" s="60" t="s">
        <v>813</v>
      </c>
      <c r="C2314" s="59">
        <v>0.28000000000000003</v>
      </c>
      <c r="D2314" s="60" t="s">
        <v>39</v>
      </c>
      <c r="E2314" s="60" t="s">
        <v>40</v>
      </c>
      <c r="F2314" s="60" t="s">
        <v>40</v>
      </c>
      <c r="G2314" s="60" t="s">
        <v>210</v>
      </c>
      <c r="H2314" s="60" t="s">
        <v>41</v>
      </c>
      <c r="I2314">
        <f>--ISNUMBER(IFERROR(SEARCH(Anketa!$E$3,'SDF biotopi'!$A2314,1),""))</f>
        <v>0</v>
      </c>
      <c r="J2314" t="str">
        <f>IF(I2314=1,COUNTIF($I$2:I2314,1),"")</f>
        <v/>
      </c>
      <c r="K2314" t="str">
        <f>IFERROR(INDEX($B$2:$B$2873,MATCH(ROWS($J$2:J2314),$J$2:$J$2873,0)),"")</f>
        <v/>
      </c>
    </row>
    <row r="2315" spans="1:11">
      <c r="A2315" s="60" t="s">
        <v>616</v>
      </c>
      <c r="B2315" s="60" t="s">
        <v>811</v>
      </c>
      <c r="C2315" s="59">
        <v>0.46</v>
      </c>
      <c r="D2315" s="60" t="s">
        <v>39</v>
      </c>
      <c r="E2315" s="60" t="s">
        <v>818</v>
      </c>
      <c r="F2315" s="60" t="s">
        <v>40</v>
      </c>
      <c r="G2315" s="60" t="s">
        <v>818</v>
      </c>
      <c r="H2315" s="60" t="s">
        <v>818</v>
      </c>
      <c r="I2315">
        <f>--ISNUMBER(IFERROR(SEARCH(Anketa!$E$3,'SDF biotopi'!$A2315,1),""))</f>
        <v>0</v>
      </c>
      <c r="J2315" t="str">
        <f>IF(I2315=1,COUNTIF($I$2:I2315,1),"")</f>
        <v/>
      </c>
      <c r="K2315" t="str">
        <f>IFERROR(INDEX($B$2:$B$2873,MATCH(ROWS($J$2:J2315),$J$2:$J$2873,0)),"")</f>
        <v/>
      </c>
    </row>
    <row r="2316" spans="1:11">
      <c r="A2316" s="60" t="s">
        <v>616</v>
      </c>
      <c r="B2316" s="60" t="s">
        <v>844</v>
      </c>
      <c r="C2316" s="59">
        <v>0.16</v>
      </c>
      <c r="D2316" s="60" t="s">
        <v>39</v>
      </c>
      <c r="E2316" s="60" t="s">
        <v>818</v>
      </c>
      <c r="F2316" s="60" t="s">
        <v>40</v>
      </c>
      <c r="G2316" s="60" t="s">
        <v>818</v>
      </c>
      <c r="H2316" s="60" t="s">
        <v>818</v>
      </c>
      <c r="I2316">
        <f>--ISNUMBER(IFERROR(SEARCH(Anketa!$E$3,'SDF biotopi'!$A2316,1),""))</f>
        <v>0</v>
      </c>
      <c r="J2316" t="str">
        <f>IF(I2316=1,COUNTIF($I$2:I2316,1),"")</f>
        <v/>
      </c>
      <c r="K2316" t="str">
        <f>IFERROR(INDEX($B$2:$B$2873,MATCH(ROWS($J$2:J2316),$J$2:$J$2873,0)),"")</f>
        <v/>
      </c>
    </row>
    <row r="2317" spans="1:11">
      <c r="A2317" s="60" t="s">
        <v>616</v>
      </c>
      <c r="B2317" s="60" t="s">
        <v>807</v>
      </c>
      <c r="C2317" s="59">
        <v>1.26</v>
      </c>
      <c r="D2317" s="60" t="s">
        <v>39</v>
      </c>
      <c r="E2317" s="60" t="s">
        <v>818</v>
      </c>
      <c r="F2317" s="60" t="s">
        <v>40</v>
      </c>
      <c r="G2317" s="60" t="s">
        <v>818</v>
      </c>
      <c r="H2317" s="60" t="s">
        <v>818</v>
      </c>
      <c r="I2317">
        <f>--ISNUMBER(IFERROR(SEARCH(Anketa!$E$3,'SDF biotopi'!$A2317,1),""))</f>
        <v>0</v>
      </c>
      <c r="J2317" t="str">
        <f>IF(I2317=1,COUNTIF($I$2:I2317,1),"")</f>
        <v/>
      </c>
      <c r="K2317" t="str">
        <f>IFERROR(INDEX($B$2:$B$2873,MATCH(ROWS($J$2:J2317),$J$2:$J$2873,0)),"")</f>
        <v/>
      </c>
    </row>
    <row r="2318" spans="1:11">
      <c r="A2318" s="60" t="s">
        <v>616</v>
      </c>
      <c r="B2318" s="60" t="s">
        <v>835</v>
      </c>
      <c r="C2318" s="59">
        <v>6.43</v>
      </c>
      <c r="D2318" s="60" t="s">
        <v>39</v>
      </c>
      <c r="E2318" s="60" t="s">
        <v>40</v>
      </c>
      <c r="F2318" s="60" t="s">
        <v>40</v>
      </c>
      <c r="G2318" s="60" t="s">
        <v>41</v>
      </c>
      <c r="H2318" s="60" t="s">
        <v>41</v>
      </c>
      <c r="I2318">
        <f>--ISNUMBER(IFERROR(SEARCH(Anketa!$E$3,'SDF biotopi'!$A2318,1),""))</f>
        <v>0</v>
      </c>
      <c r="J2318" t="str">
        <f>IF(I2318=1,COUNTIF($I$2:I2318,1),"")</f>
        <v/>
      </c>
      <c r="K2318" t="str">
        <f>IFERROR(INDEX($B$2:$B$2873,MATCH(ROWS($J$2:J2318),$J$2:$J$2873,0)),"")</f>
        <v/>
      </c>
    </row>
    <row r="2319" spans="1:11">
      <c r="A2319" s="60" t="s">
        <v>616</v>
      </c>
      <c r="B2319" s="60" t="s">
        <v>802</v>
      </c>
      <c r="C2319" s="59">
        <v>5.79</v>
      </c>
      <c r="D2319" s="60" t="s">
        <v>39</v>
      </c>
      <c r="E2319" s="60" t="s">
        <v>818</v>
      </c>
      <c r="F2319" s="60" t="s">
        <v>40</v>
      </c>
      <c r="G2319" s="60" t="s">
        <v>818</v>
      </c>
      <c r="H2319" s="60" t="s">
        <v>818</v>
      </c>
      <c r="I2319">
        <f>--ISNUMBER(IFERROR(SEARCH(Anketa!$E$3,'SDF biotopi'!$A2319,1),""))</f>
        <v>0</v>
      </c>
      <c r="J2319" t="str">
        <f>IF(I2319=1,COUNTIF($I$2:I2319,1),"")</f>
        <v/>
      </c>
      <c r="K2319" t="str">
        <f>IFERROR(INDEX($B$2:$B$2873,MATCH(ROWS($J$2:J2319),$J$2:$J$2873,0)),"")</f>
        <v/>
      </c>
    </row>
    <row r="2320" spans="1:11">
      <c r="A2320" s="60" t="s">
        <v>616</v>
      </c>
      <c r="B2320" s="60" t="s">
        <v>820</v>
      </c>
      <c r="C2320" s="59">
        <v>3.37</v>
      </c>
      <c r="D2320" s="60" t="s">
        <v>39</v>
      </c>
      <c r="E2320" s="60" t="s">
        <v>210</v>
      </c>
      <c r="F2320" s="60" t="s">
        <v>40</v>
      </c>
      <c r="G2320" s="60" t="s">
        <v>41</v>
      </c>
      <c r="H2320" s="60" t="s">
        <v>210</v>
      </c>
      <c r="I2320">
        <f>--ISNUMBER(IFERROR(SEARCH(Anketa!$E$3,'SDF biotopi'!$A2320,1),""))</f>
        <v>0</v>
      </c>
      <c r="J2320" t="str">
        <f>IF(I2320=1,COUNTIF($I$2:I2320,1),"")</f>
        <v/>
      </c>
      <c r="K2320" t="str">
        <f>IFERROR(INDEX($B$2:$B$2873,MATCH(ROWS($J$2:J2320),$J$2:$J$2873,0)),"")</f>
        <v/>
      </c>
    </row>
    <row r="2321" spans="1:11">
      <c r="A2321" s="60" t="s">
        <v>616</v>
      </c>
      <c r="B2321" s="60" t="s">
        <v>827</v>
      </c>
      <c r="C2321" s="59">
        <v>3.15</v>
      </c>
      <c r="D2321" s="60" t="s">
        <v>39</v>
      </c>
      <c r="E2321" s="60" t="s">
        <v>818</v>
      </c>
      <c r="F2321" s="60" t="s">
        <v>40</v>
      </c>
      <c r="G2321" s="60" t="s">
        <v>818</v>
      </c>
      <c r="H2321" s="60" t="s">
        <v>818</v>
      </c>
      <c r="I2321">
        <f>--ISNUMBER(IFERROR(SEARCH(Anketa!$E$3,'SDF biotopi'!$A2321,1),""))</f>
        <v>0</v>
      </c>
      <c r="J2321" t="str">
        <f>IF(I2321=1,COUNTIF($I$2:I2321,1),"")</f>
        <v/>
      </c>
      <c r="K2321" t="str">
        <f>IFERROR(INDEX($B$2:$B$2873,MATCH(ROWS($J$2:J2321),$J$2:$J$2873,0)),"")</f>
        <v/>
      </c>
    </row>
    <row r="2322" spans="1:11">
      <c r="A2322" s="60" t="s">
        <v>616</v>
      </c>
      <c r="B2322" s="60" t="s">
        <v>809</v>
      </c>
      <c r="C2322" s="59">
        <v>13.31</v>
      </c>
      <c r="D2322" s="60" t="s">
        <v>39</v>
      </c>
      <c r="E2322" s="60" t="s">
        <v>210</v>
      </c>
      <c r="F2322" s="60" t="s">
        <v>40</v>
      </c>
      <c r="G2322" s="60" t="s">
        <v>41</v>
      </c>
      <c r="H2322" s="60" t="s">
        <v>40</v>
      </c>
      <c r="I2322">
        <f>--ISNUMBER(IFERROR(SEARCH(Anketa!$E$3,'SDF biotopi'!$A2322,1),""))</f>
        <v>0</v>
      </c>
      <c r="J2322" t="str">
        <f>IF(I2322=1,COUNTIF($I$2:I2322,1),"")</f>
        <v/>
      </c>
      <c r="K2322" t="str">
        <f>IFERROR(INDEX($B$2:$B$2873,MATCH(ROWS($J$2:J2322),$J$2:$J$2873,0)),"")</f>
        <v/>
      </c>
    </row>
    <row r="2323" spans="1:11">
      <c r="A2323" s="60" t="s">
        <v>616</v>
      </c>
      <c r="B2323" s="60" t="s">
        <v>825</v>
      </c>
      <c r="C2323" s="59">
        <v>1.81</v>
      </c>
      <c r="D2323" s="60" t="s">
        <v>39</v>
      </c>
      <c r="E2323" s="60" t="s">
        <v>818</v>
      </c>
      <c r="F2323" s="60" t="s">
        <v>40</v>
      </c>
      <c r="G2323" s="60" t="s">
        <v>818</v>
      </c>
      <c r="H2323" s="60" t="s">
        <v>818</v>
      </c>
      <c r="I2323">
        <f>--ISNUMBER(IFERROR(SEARCH(Anketa!$E$3,'SDF biotopi'!$A2323,1),""))</f>
        <v>0</v>
      </c>
      <c r="J2323" t="str">
        <f>IF(I2323=1,COUNTIF($I$2:I2323,1),"")</f>
        <v/>
      </c>
      <c r="K2323" t="str">
        <f>IFERROR(INDEX($B$2:$B$2873,MATCH(ROWS($J$2:J2323),$J$2:$J$2873,0)),"")</f>
        <v/>
      </c>
    </row>
    <row r="2324" spans="1:11">
      <c r="A2324" s="60" t="s">
        <v>618</v>
      </c>
      <c r="B2324" s="60" t="s">
        <v>805</v>
      </c>
      <c r="C2324" s="59">
        <v>0</v>
      </c>
      <c r="D2324" s="60" t="s">
        <v>39</v>
      </c>
      <c r="E2324" s="60" t="s">
        <v>818</v>
      </c>
      <c r="F2324" s="60" t="s">
        <v>40</v>
      </c>
      <c r="G2324" s="60" t="s">
        <v>818</v>
      </c>
      <c r="H2324" s="60" t="s">
        <v>818</v>
      </c>
      <c r="I2324">
        <f>--ISNUMBER(IFERROR(SEARCH(Anketa!$E$3,'SDF biotopi'!$A2324,1),""))</f>
        <v>0</v>
      </c>
      <c r="J2324" t="str">
        <f>IF(I2324=1,COUNTIF($I$2:I2324,1),"")</f>
        <v/>
      </c>
      <c r="K2324" t="str">
        <f>IFERROR(INDEX($B$2:$B$2873,MATCH(ROWS($J$2:J2324),$J$2:$J$2873,0)),"")</f>
        <v/>
      </c>
    </row>
    <row r="2325" spans="1:11">
      <c r="A2325" s="60" t="s">
        <v>618</v>
      </c>
      <c r="B2325" s="60" t="s">
        <v>808</v>
      </c>
      <c r="C2325" s="59">
        <v>3.1</v>
      </c>
      <c r="D2325" s="60" t="s">
        <v>39</v>
      </c>
      <c r="E2325" s="60" t="s">
        <v>41</v>
      </c>
      <c r="F2325" s="60" t="s">
        <v>40</v>
      </c>
      <c r="G2325" s="60" t="s">
        <v>210</v>
      </c>
      <c r="H2325" s="60" t="s">
        <v>40</v>
      </c>
      <c r="I2325">
        <f>--ISNUMBER(IFERROR(SEARCH(Anketa!$E$3,'SDF biotopi'!$A2325,1),""))</f>
        <v>0</v>
      </c>
      <c r="J2325" t="str">
        <f>IF(I2325=1,COUNTIF($I$2:I2325,1),"")</f>
        <v/>
      </c>
      <c r="K2325" t="str">
        <f>IFERROR(INDEX($B$2:$B$2873,MATCH(ROWS($J$2:J2325),$J$2:$J$2873,0)),"")</f>
        <v/>
      </c>
    </row>
    <row r="2326" spans="1:11">
      <c r="A2326" s="60" t="s">
        <v>618</v>
      </c>
      <c r="B2326" s="60" t="s">
        <v>830</v>
      </c>
      <c r="C2326" s="59">
        <v>6.22</v>
      </c>
      <c r="D2326" s="60" t="s">
        <v>39</v>
      </c>
      <c r="E2326" s="60" t="s">
        <v>41</v>
      </c>
      <c r="F2326" s="60" t="s">
        <v>40</v>
      </c>
      <c r="G2326" s="60" t="s">
        <v>41</v>
      </c>
      <c r="H2326" s="60" t="s">
        <v>41</v>
      </c>
      <c r="I2326">
        <f>--ISNUMBER(IFERROR(SEARCH(Anketa!$E$3,'SDF biotopi'!$A2326,1),""))</f>
        <v>0</v>
      </c>
      <c r="J2326" t="str">
        <f>IF(I2326=1,COUNTIF($I$2:I2326,1),"")</f>
        <v/>
      </c>
      <c r="K2326" t="str">
        <f>IFERROR(INDEX($B$2:$B$2873,MATCH(ROWS($J$2:J2326),$J$2:$J$2873,0)),"")</f>
        <v/>
      </c>
    </row>
    <row r="2327" spans="1:11">
      <c r="A2327" s="60" t="s">
        <v>618</v>
      </c>
      <c r="B2327" s="60" t="s">
        <v>833</v>
      </c>
      <c r="C2327" s="59">
        <v>8.59</v>
      </c>
      <c r="D2327" s="60" t="s">
        <v>39</v>
      </c>
      <c r="E2327" s="60" t="s">
        <v>41</v>
      </c>
      <c r="F2327" s="60" t="s">
        <v>41</v>
      </c>
      <c r="G2327" s="60" t="s">
        <v>210</v>
      </c>
      <c r="H2327" s="60" t="s">
        <v>41</v>
      </c>
      <c r="I2327">
        <f>--ISNUMBER(IFERROR(SEARCH(Anketa!$E$3,'SDF biotopi'!$A2327,1),""))</f>
        <v>0</v>
      </c>
      <c r="J2327" t="str">
        <f>IF(I2327=1,COUNTIF($I$2:I2327,1),"")</f>
        <v/>
      </c>
      <c r="K2327" t="str">
        <f>IFERROR(INDEX($B$2:$B$2873,MATCH(ROWS($J$2:J2327),$J$2:$J$2873,0)),"")</f>
        <v/>
      </c>
    </row>
    <row r="2328" spans="1:11">
      <c r="A2328" s="60" t="s">
        <v>620</v>
      </c>
      <c r="B2328" s="60" t="s">
        <v>804</v>
      </c>
      <c r="C2328" s="59">
        <v>0.13</v>
      </c>
      <c r="D2328" s="60" t="s">
        <v>39</v>
      </c>
      <c r="E2328" s="60" t="s">
        <v>818</v>
      </c>
      <c r="F2328" s="60" t="s">
        <v>40</v>
      </c>
      <c r="G2328" s="60" t="s">
        <v>818</v>
      </c>
      <c r="H2328" s="60" t="s">
        <v>818</v>
      </c>
      <c r="I2328">
        <f>--ISNUMBER(IFERROR(SEARCH(Anketa!$E$3,'SDF biotopi'!$A2328,1),""))</f>
        <v>0</v>
      </c>
      <c r="J2328" t="str">
        <f>IF(I2328=1,COUNTIF($I$2:I2328,1),"")</f>
        <v/>
      </c>
      <c r="K2328" t="str">
        <f>IFERROR(INDEX($B$2:$B$2873,MATCH(ROWS($J$2:J2328),$J$2:$J$2873,0)),"")</f>
        <v/>
      </c>
    </row>
    <row r="2329" spans="1:11">
      <c r="A2329" s="60" t="s">
        <v>620</v>
      </c>
      <c r="B2329" s="60" t="s">
        <v>823</v>
      </c>
      <c r="C2329" s="59">
        <v>0</v>
      </c>
      <c r="D2329" s="60" t="s">
        <v>67</v>
      </c>
      <c r="E2329" s="60" t="s">
        <v>50</v>
      </c>
      <c r="F2329" s="60" t="s">
        <v>824</v>
      </c>
      <c r="G2329" s="60" t="s">
        <v>824</v>
      </c>
      <c r="H2329" s="60" t="s">
        <v>824</v>
      </c>
      <c r="I2329">
        <f>--ISNUMBER(IFERROR(SEARCH(Anketa!$E$3,'SDF biotopi'!$A2329,1),""))</f>
        <v>0</v>
      </c>
      <c r="J2329" t="str">
        <f>IF(I2329=1,COUNTIF($I$2:I2329,1),"")</f>
        <v/>
      </c>
      <c r="K2329" t="str">
        <f>IFERROR(INDEX($B$2:$B$2873,MATCH(ROWS($J$2:J2329),$J$2:$J$2873,0)),"")</f>
        <v/>
      </c>
    </row>
    <row r="2330" spans="1:11">
      <c r="A2330" s="60" t="s">
        <v>620</v>
      </c>
      <c r="B2330" s="60" t="s">
        <v>810</v>
      </c>
      <c r="C2330" s="59">
        <v>0.61</v>
      </c>
      <c r="D2330" s="60" t="s">
        <v>39</v>
      </c>
      <c r="E2330" s="60" t="s">
        <v>210</v>
      </c>
      <c r="F2330" s="60" t="s">
        <v>40</v>
      </c>
      <c r="G2330" s="60" t="s">
        <v>210</v>
      </c>
      <c r="H2330" s="60" t="s">
        <v>210</v>
      </c>
      <c r="I2330">
        <f>--ISNUMBER(IFERROR(SEARCH(Anketa!$E$3,'SDF biotopi'!$A2330,1),""))</f>
        <v>0</v>
      </c>
      <c r="J2330" t="str">
        <f>IF(I2330=1,COUNTIF($I$2:I2330,1),"")</f>
        <v/>
      </c>
      <c r="K2330" t="str">
        <f>IFERROR(INDEX($B$2:$B$2873,MATCH(ROWS($J$2:J2330),$J$2:$J$2873,0)),"")</f>
        <v/>
      </c>
    </row>
    <row r="2331" spans="1:11">
      <c r="A2331" s="60" t="s">
        <v>620</v>
      </c>
      <c r="B2331" s="60" t="s">
        <v>808</v>
      </c>
      <c r="C2331" s="59">
        <v>0.37</v>
      </c>
      <c r="D2331" s="60" t="s">
        <v>39</v>
      </c>
      <c r="E2331" s="60" t="s">
        <v>40</v>
      </c>
      <c r="F2331" s="60" t="s">
        <v>40</v>
      </c>
      <c r="G2331" s="60" t="s">
        <v>41</v>
      </c>
      <c r="H2331" s="60" t="s">
        <v>40</v>
      </c>
      <c r="I2331">
        <f>--ISNUMBER(IFERROR(SEARCH(Anketa!$E$3,'SDF biotopi'!$A2331,1),""))</f>
        <v>0</v>
      </c>
      <c r="J2331" t="str">
        <f>IF(I2331=1,COUNTIF($I$2:I2331,1),"")</f>
        <v/>
      </c>
      <c r="K2331" t="str">
        <f>IFERROR(INDEX($B$2:$B$2873,MATCH(ROWS($J$2:J2331),$J$2:$J$2873,0)),"")</f>
        <v/>
      </c>
    </row>
    <row r="2332" spans="1:11">
      <c r="A2332" s="60" t="s">
        <v>622</v>
      </c>
      <c r="B2332" s="60" t="s">
        <v>808</v>
      </c>
      <c r="C2332" s="59">
        <v>0.31</v>
      </c>
      <c r="D2332" s="60" t="s">
        <v>39</v>
      </c>
      <c r="E2332" s="60" t="s">
        <v>818</v>
      </c>
      <c r="F2332" s="60" t="s">
        <v>40</v>
      </c>
      <c r="G2332" s="60" t="s">
        <v>818</v>
      </c>
      <c r="H2332" s="60" t="s">
        <v>818</v>
      </c>
      <c r="I2332">
        <f>--ISNUMBER(IFERROR(SEARCH(Anketa!$E$3,'SDF biotopi'!$A2332,1),""))</f>
        <v>0</v>
      </c>
      <c r="J2332" t="str">
        <f>IF(I2332=1,COUNTIF($I$2:I2332,1),"")</f>
        <v/>
      </c>
      <c r="K2332" t="str">
        <f>IFERROR(INDEX($B$2:$B$2873,MATCH(ROWS($J$2:J2332),$J$2:$J$2873,0)),"")</f>
        <v/>
      </c>
    </row>
    <row r="2333" spans="1:11">
      <c r="A2333" s="60" t="s">
        <v>622</v>
      </c>
      <c r="B2333" s="60" t="s">
        <v>823</v>
      </c>
      <c r="C2333" s="59">
        <v>0</v>
      </c>
      <c r="D2333" s="60" t="s">
        <v>67</v>
      </c>
      <c r="E2333" s="60" t="s">
        <v>50</v>
      </c>
      <c r="F2333" s="60" t="s">
        <v>824</v>
      </c>
      <c r="G2333" s="60" t="s">
        <v>824</v>
      </c>
      <c r="H2333" s="60" t="s">
        <v>824</v>
      </c>
      <c r="I2333">
        <f>--ISNUMBER(IFERROR(SEARCH(Anketa!$E$3,'SDF biotopi'!$A2333,1),""))</f>
        <v>0</v>
      </c>
      <c r="J2333" t="str">
        <f>IF(I2333=1,COUNTIF($I$2:I2333,1),"")</f>
        <v/>
      </c>
      <c r="K2333" t="str">
        <f>IFERROR(INDEX($B$2:$B$2873,MATCH(ROWS($J$2:J2333),$J$2:$J$2873,0)),"")</f>
        <v/>
      </c>
    </row>
    <row r="2334" spans="1:11">
      <c r="A2334" s="60" t="s">
        <v>622</v>
      </c>
      <c r="B2334" s="60" t="s">
        <v>810</v>
      </c>
      <c r="C2334" s="59">
        <v>0.85</v>
      </c>
      <c r="D2334" s="60" t="s">
        <v>39</v>
      </c>
      <c r="E2334" s="60" t="s">
        <v>210</v>
      </c>
      <c r="F2334" s="60" t="s">
        <v>40</v>
      </c>
      <c r="G2334" s="60" t="s">
        <v>210</v>
      </c>
      <c r="H2334" s="60" t="s">
        <v>210</v>
      </c>
      <c r="I2334">
        <f>--ISNUMBER(IFERROR(SEARCH(Anketa!$E$3,'SDF biotopi'!$A2334,1),""))</f>
        <v>0</v>
      </c>
      <c r="J2334" t="str">
        <f>IF(I2334=1,COUNTIF($I$2:I2334,1),"")</f>
        <v/>
      </c>
      <c r="K2334" t="str">
        <f>IFERROR(INDEX($B$2:$B$2873,MATCH(ROWS($J$2:J2334),$J$2:$J$2873,0)),"")</f>
        <v/>
      </c>
    </row>
    <row r="2335" spans="1:11">
      <c r="A2335" s="60" t="s">
        <v>622</v>
      </c>
      <c r="B2335" s="60" t="s">
        <v>804</v>
      </c>
      <c r="C2335" s="59">
        <v>0.43</v>
      </c>
      <c r="D2335" s="60" t="s">
        <v>39</v>
      </c>
      <c r="E2335" s="60" t="s">
        <v>818</v>
      </c>
      <c r="F2335" s="60" t="s">
        <v>40</v>
      </c>
      <c r="G2335" s="60" t="s">
        <v>818</v>
      </c>
      <c r="H2335" s="60" t="s">
        <v>818</v>
      </c>
      <c r="I2335">
        <f>--ISNUMBER(IFERROR(SEARCH(Anketa!$E$3,'SDF biotopi'!$A2335,1),""))</f>
        <v>0</v>
      </c>
      <c r="J2335" t="str">
        <f>IF(I2335=1,COUNTIF($I$2:I2335,1),"")</f>
        <v/>
      </c>
      <c r="K2335" t="str">
        <f>IFERROR(INDEX($B$2:$B$2873,MATCH(ROWS($J$2:J2335),$J$2:$J$2873,0)),"")</f>
        <v/>
      </c>
    </row>
    <row r="2336" spans="1:11">
      <c r="A2336" s="60" t="s">
        <v>624</v>
      </c>
      <c r="B2336" s="60" t="s">
        <v>830</v>
      </c>
      <c r="C2336" s="59">
        <v>139.46</v>
      </c>
      <c r="D2336" s="60" t="s">
        <v>39</v>
      </c>
      <c r="E2336" s="60" t="s">
        <v>41</v>
      </c>
      <c r="F2336" s="60" t="s">
        <v>210</v>
      </c>
      <c r="G2336" s="60" t="s">
        <v>41</v>
      </c>
      <c r="H2336" s="60" t="s">
        <v>41</v>
      </c>
      <c r="I2336">
        <f>--ISNUMBER(IFERROR(SEARCH(Anketa!$E$3,'SDF biotopi'!$A2336,1),""))</f>
        <v>0</v>
      </c>
      <c r="J2336" t="str">
        <f>IF(I2336=1,COUNTIF($I$2:I2336,1),"")</f>
        <v/>
      </c>
      <c r="K2336" t="str">
        <f>IFERROR(INDEX($B$2:$B$2873,MATCH(ROWS($J$2:J2336),$J$2:$J$2873,0)),"")</f>
        <v/>
      </c>
    </row>
    <row r="2337" spans="1:11">
      <c r="A2337" s="60" t="s">
        <v>624</v>
      </c>
      <c r="B2337" s="60" t="s">
        <v>802</v>
      </c>
      <c r="C2337" s="59">
        <v>19.5</v>
      </c>
      <c r="D2337" s="60" t="s">
        <v>39</v>
      </c>
      <c r="E2337" s="60" t="s">
        <v>41</v>
      </c>
      <c r="F2337" s="60" t="s">
        <v>40</v>
      </c>
      <c r="G2337" s="60" t="s">
        <v>210</v>
      </c>
      <c r="H2337" s="60" t="s">
        <v>210</v>
      </c>
      <c r="I2337">
        <f>--ISNUMBER(IFERROR(SEARCH(Anketa!$E$3,'SDF biotopi'!$A2337,1),""))</f>
        <v>0</v>
      </c>
      <c r="J2337" t="str">
        <f>IF(I2337=1,COUNTIF($I$2:I2337,1),"")</f>
        <v/>
      </c>
      <c r="K2337" t="str">
        <f>IFERROR(INDEX($B$2:$B$2873,MATCH(ROWS($J$2:J2337),$J$2:$J$2873,0)),"")</f>
        <v/>
      </c>
    </row>
    <row r="2338" spans="1:11">
      <c r="A2338" s="60" t="s">
        <v>624</v>
      </c>
      <c r="B2338" s="60" t="s">
        <v>807</v>
      </c>
      <c r="C2338" s="59">
        <v>45.58</v>
      </c>
      <c r="D2338" s="60" t="s">
        <v>39</v>
      </c>
      <c r="E2338" s="60" t="s">
        <v>41</v>
      </c>
      <c r="F2338" s="60" t="s">
        <v>40</v>
      </c>
      <c r="G2338" s="60" t="s">
        <v>210</v>
      </c>
      <c r="H2338" s="60" t="s">
        <v>210</v>
      </c>
      <c r="I2338">
        <f>--ISNUMBER(IFERROR(SEARCH(Anketa!$E$3,'SDF biotopi'!$A2338,1),""))</f>
        <v>0</v>
      </c>
      <c r="J2338" t="str">
        <f>IF(I2338=1,COUNTIF($I$2:I2338,1),"")</f>
        <v/>
      </c>
      <c r="K2338" t="str">
        <f>IFERROR(INDEX($B$2:$B$2873,MATCH(ROWS($J$2:J2338),$J$2:$J$2873,0)),"")</f>
        <v/>
      </c>
    </row>
    <row r="2339" spans="1:11">
      <c r="A2339" s="60" t="s">
        <v>624</v>
      </c>
      <c r="B2339" s="60" t="s">
        <v>808</v>
      </c>
      <c r="C2339" s="59">
        <v>88.57</v>
      </c>
      <c r="D2339" s="60" t="s">
        <v>39</v>
      </c>
      <c r="E2339" s="60" t="s">
        <v>210</v>
      </c>
      <c r="F2339" s="60" t="s">
        <v>40</v>
      </c>
      <c r="G2339" s="60" t="s">
        <v>210</v>
      </c>
      <c r="H2339" s="60" t="s">
        <v>210</v>
      </c>
      <c r="I2339">
        <f>--ISNUMBER(IFERROR(SEARCH(Anketa!$E$3,'SDF biotopi'!$A2339,1),""))</f>
        <v>0</v>
      </c>
      <c r="J2339" t="str">
        <f>IF(I2339=1,COUNTIF($I$2:I2339,1),"")</f>
        <v/>
      </c>
      <c r="K2339" t="str">
        <f>IFERROR(INDEX($B$2:$B$2873,MATCH(ROWS($J$2:J2339),$J$2:$J$2873,0)),"")</f>
        <v/>
      </c>
    </row>
    <row r="2340" spans="1:11">
      <c r="A2340" s="60" t="s">
        <v>626</v>
      </c>
      <c r="B2340" s="60" t="s">
        <v>810</v>
      </c>
      <c r="C2340" s="59">
        <v>11.81</v>
      </c>
      <c r="D2340" s="60" t="s">
        <v>39</v>
      </c>
      <c r="E2340" s="60" t="s">
        <v>210</v>
      </c>
      <c r="F2340" s="60" t="s">
        <v>40</v>
      </c>
      <c r="G2340" s="60" t="s">
        <v>210</v>
      </c>
      <c r="H2340" s="60" t="s">
        <v>210</v>
      </c>
      <c r="I2340">
        <f>--ISNUMBER(IFERROR(SEARCH(Anketa!$E$3,'SDF biotopi'!$A2340,1),""))</f>
        <v>0</v>
      </c>
      <c r="J2340" t="str">
        <f>IF(I2340=1,COUNTIF($I$2:I2340,1),"")</f>
        <v/>
      </c>
      <c r="K2340" t="str">
        <f>IFERROR(INDEX($B$2:$B$2873,MATCH(ROWS($J$2:J2340),$J$2:$J$2873,0)),"")</f>
        <v/>
      </c>
    </row>
    <row r="2341" spans="1:11">
      <c r="A2341" s="60" t="s">
        <v>626</v>
      </c>
      <c r="B2341" s="60" t="s">
        <v>814</v>
      </c>
      <c r="C2341" s="59">
        <v>4.7300000000000004</v>
      </c>
      <c r="D2341" s="60" t="s">
        <v>39</v>
      </c>
      <c r="E2341" s="60" t="s">
        <v>818</v>
      </c>
      <c r="F2341" s="60" t="s">
        <v>40</v>
      </c>
      <c r="G2341" s="60" t="s">
        <v>818</v>
      </c>
      <c r="H2341" s="60" t="s">
        <v>818</v>
      </c>
      <c r="I2341">
        <f>--ISNUMBER(IFERROR(SEARCH(Anketa!$E$3,'SDF biotopi'!$A2341,1),""))</f>
        <v>0</v>
      </c>
      <c r="J2341" t="str">
        <f>IF(I2341=1,COUNTIF($I$2:I2341,1),"")</f>
        <v/>
      </c>
      <c r="K2341" t="str">
        <f>IFERROR(INDEX($B$2:$B$2873,MATCH(ROWS($J$2:J2341),$J$2:$J$2873,0)),"")</f>
        <v/>
      </c>
    </row>
    <row r="2342" spans="1:11">
      <c r="A2342" s="60" t="s">
        <v>626</v>
      </c>
      <c r="B2342" s="60" t="s">
        <v>807</v>
      </c>
      <c r="C2342" s="59">
        <v>12.07</v>
      </c>
      <c r="D2342" s="60" t="s">
        <v>39</v>
      </c>
      <c r="E2342" s="60" t="s">
        <v>818</v>
      </c>
      <c r="F2342" s="60" t="s">
        <v>40</v>
      </c>
      <c r="G2342" s="60" t="s">
        <v>818</v>
      </c>
      <c r="H2342" s="60" t="s">
        <v>818</v>
      </c>
      <c r="I2342">
        <f>--ISNUMBER(IFERROR(SEARCH(Anketa!$E$3,'SDF biotopi'!$A2342,1),""))</f>
        <v>0</v>
      </c>
      <c r="J2342" t="str">
        <f>IF(I2342=1,COUNTIF($I$2:I2342,1),"")</f>
        <v/>
      </c>
      <c r="K2342" t="str">
        <f>IFERROR(INDEX($B$2:$B$2873,MATCH(ROWS($J$2:J2342),$J$2:$J$2873,0)),"")</f>
        <v/>
      </c>
    </row>
    <row r="2343" spans="1:11">
      <c r="A2343" s="60" t="s">
        <v>626</v>
      </c>
      <c r="B2343" s="60" t="s">
        <v>833</v>
      </c>
      <c r="C2343" s="59">
        <v>9.33</v>
      </c>
      <c r="D2343" s="60" t="s">
        <v>39</v>
      </c>
      <c r="E2343" s="60" t="s">
        <v>41</v>
      </c>
      <c r="F2343" s="60" t="s">
        <v>41</v>
      </c>
      <c r="G2343" s="60" t="s">
        <v>210</v>
      </c>
      <c r="H2343" s="60" t="s">
        <v>41</v>
      </c>
      <c r="I2343">
        <f>--ISNUMBER(IFERROR(SEARCH(Anketa!$E$3,'SDF biotopi'!$A2343,1),""))</f>
        <v>0</v>
      </c>
      <c r="J2343" t="str">
        <f>IF(I2343=1,COUNTIF($I$2:I2343,1),"")</f>
        <v/>
      </c>
      <c r="K2343" t="str">
        <f>IFERROR(INDEX($B$2:$B$2873,MATCH(ROWS($J$2:J2343),$J$2:$J$2873,0)),"")</f>
        <v/>
      </c>
    </row>
    <row r="2344" spans="1:11">
      <c r="A2344" s="60" t="s">
        <v>626</v>
      </c>
      <c r="B2344" s="60" t="s">
        <v>823</v>
      </c>
      <c r="C2344" s="59">
        <v>2.41</v>
      </c>
      <c r="D2344" s="60" t="s">
        <v>39</v>
      </c>
      <c r="E2344" s="60" t="s">
        <v>818</v>
      </c>
      <c r="F2344" s="60" t="s">
        <v>40</v>
      </c>
      <c r="G2344" s="60" t="s">
        <v>818</v>
      </c>
      <c r="H2344" s="60" t="s">
        <v>818</v>
      </c>
      <c r="I2344">
        <f>--ISNUMBER(IFERROR(SEARCH(Anketa!$E$3,'SDF biotopi'!$A2344,1),""))</f>
        <v>0</v>
      </c>
      <c r="J2344" t="str">
        <f>IF(I2344=1,COUNTIF($I$2:I2344,1),"")</f>
        <v/>
      </c>
      <c r="K2344" t="str">
        <f>IFERROR(INDEX($B$2:$B$2873,MATCH(ROWS($J$2:J2344),$J$2:$J$2873,0)),"")</f>
        <v/>
      </c>
    </row>
    <row r="2345" spans="1:11">
      <c r="A2345" s="60" t="s">
        <v>626</v>
      </c>
      <c r="B2345" s="60" t="s">
        <v>808</v>
      </c>
      <c r="C2345" s="59">
        <v>5.24</v>
      </c>
      <c r="D2345" s="60" t="s">
        <v>39</v>
      </c>
      <c r="E2345" s="60" t="s">
        <v>41</v>
      </c>
      <c r="F2345" s="60" t="s">
        <v>40</v>
      </c>
      <c r="G2345" s="60" t="s">
        <v>210</v>
      </c>
      <c r="H2345" s="60" t="s">
        <v>40</v>
      </c>
      <c r="I2345">
        <f>--ISNUMBER(IFERROR(SEARCH(Anketa!$E$3,'SDF biotopi'!$A2345,1),""))</f>
        <v>0</v>
      </c>
      <c r="J2345" t="str">
        <f>IF(I2345=1,COUNTIF($I$2:I2345,1),"")</f>
        <v/>
      </c>
      <c r="K2345" t="str">
        <f>IFERROR(INDEX($B$2:$B$2873,MATCH(ROWS($J$2:J2345),$J$2:$J$2873,0)),"")</f>
        <v/>
      </c>
    </row>
    <row r="2346" spans="1:11">
      <c r="A2346" s="60" t="s">
        <v>626</v>
      </c>
      <c r="B2346" s="60" t="s">
        <v>802</v>
      </c>
      <c r="C2346" s="59">
        <v>2.3199999999999998</v>
      </c>
      <c r="D2346" s="60" t="s">
        <v>39</v>
      </c>
      <c r="E2346" s="60" t="s">
        <v>818</v>
      </c>
      <c r="F2346" s="60" t="s">
        <v>818</v>
      </c>
      <c r="G2346" s="60" t="s">
        <v>818</v>
      </c>
      <c r="H2346" s="60" t="s">
        <v>818</v>
      </c>
      <c r="I2346">
        <f>--ISNUMBER(IFERROR(SEARCH(Anketa!$E$3,'SDF biotopi'!$A2346,1),""))</f>
        <v>0</v>
      </c>
      <c r="J2346" t="str">
        <f>IF(I2346=1,COUNTIF($I$2:I2346,1),"")</f>
        <v/>
      </c>
      <c r="K2346" t="str">
        <f>IFERROR(INDEX($B$2:$B$2873,MATCH(ROWS($J$2:J2346),$J$2:$J$2873,0)),"")</f>
        <v/>
      </c>
    </row>
    <row r="2347" spans="1:11">
      <c r="A2347" s="60" t="s">
        <v>628</v>
      </c>
      <c r="B2347" s="60" t="s">
        <v>802</v>
      </c>
      <c r="C2347" s="59">
        <v>3.51</v>
      </c>
      <c r="D2347" s="60" t="s">
        <v>39</v>
      </c>
      <c r="E2347" s="60" t="s">
        <v>41</v>
      </c>
      <c r="F2347" s="60" t="s">
        <v>40</v>
      </c>
      <c r="G2347" s="60" t="s">
        <v>41</v>
      </c>
      <c r="H2347" s="60" t="s">
        <v>41</v>
      </c>
      <c r="I2347">
        <f>--ISNUMBER(IFERROR(SEARCH(Anketa!$E$3,'SDF biotopi'!$A2347,1),""))</f>
        <v>0</v>
      </c>
      <c r="J2347" t="str">
        <f>IF(I2347=1,COUNTIF($I$2:I2347,1),"")</f>
        <v/>
      </c>
      <c r="K2347" t="str">
        <f>IFERROR(INDEX($B$2:$B$2873,MATCH(ROWS($J$2:J2347),$J$2:$J$2873,0)),"")</f>
        <v/>
      </c>
    </row>
    <row r="2348" spans="1:11">
      <c r="A2348" s="60" t="s">
        <v>628</v>
      </c>
      <c r="B2348" s="60" t="s">
        <v>813</v>
      </c>
      <c r="C2348" s="59">
        <v>2.56</v>
      </c>
      <c r="D2348" s="60" t="s">
        <v>39</v>
      </c>
      <c r="E2348" s="60" t="s">
        <v>210</v>
      </c>
      <c r="F2348" s="60" t="s">
        <v>40</v>
      </c>
      <c r="G2348" s="60" t="s">
        <v>210</v>
      </c>
      <c r="H2348" s="60" t="s">
        <v>210</v>
      </c>
      <c r="I2348">
        <f>--ISNUMBER(IFERROR(SEARCH(Anketa!$E$3,'SDF biotopi'!$A2348,1),""))</f>
        <v>0</v>
      </c>
      <c r="J2348" t="str">
        <f>IF(I2348=1,COUNTIF($I$2:I2348,1),"")</f>
        <v/>
      </c>
      <c r="K2348" t="str">
        <f>IFERROR(INDEX($B$2:$B$2873,MATCH(ROWS($J$2:J2348),$J$2:$J$2873,0)),"")</f>
        <v/>
      </c>
    </row>
    <row r="2349" spans="1:11">
      <c r="A2349" s="60" t="s">
        <v>628</v>
      </c>
      <c r="B2349" s="60" t="s">
        <v>808</v>
      </c>
      <c r="C2349" s="59">
        <v>3.94</v>
      </c>
      <c r="D2349" s="60" t="s">
        <v>39</v>
      </c>
      <c r="E2349" s="60" t="s">
        <v>41</v>
      </c>
      <c r="F2349" s="60" t="s">
        <v>40</v>
      </c>
      <c r="G2349" s="60" t="s">
        <v>41</v>
      </c>
      <c r="H2349" s="60" t="s">
        <v>41</v>
      </c>
      <c r="I2349">
        <f>--ISNUMBER(IFERROR(SEARCH(Anketa!$E$3,'SDF biotopi'!$A2349,1),""))</f>
        <v>0</v>
      </c>
      <c r="J2349" t="str">
        <f>IF(I2349=1,COUNTIF($I$2:I2349,1),"")</f>
        <v/>
      </c>
      <c r="K2349" t="str">
        <f>IFERROR(INDEX($B$2:$B$2873,MATCH(ROWS($J$2:J2349),$J$2:$J$2873,0)),"")</f>
        <v/>
      </c>
    </row>
    <row r="2350" spans="1:11">
      <c r="A2350" s="60" t="s">
        <v>628</v>
      </c>
      <c r="B2350" s="60" t="s">
        <v>827</v>
      </c>
      <c r="C2350" s="59">
        <v>3.04</v>
      </c>
      <c r="D2350" s="60" t="s">
        <v>39</v>
      </c>
      <c r="E2350" s="60" t="s">
        <v>40</v>
      </c>
      <c r="F2350" s="60" t="s">
        <v>40</v>
      </c>
      <c r="G2350" s="60" t="s">
        <v>41</v>
      </c>
      <c r="H2350" s="60" t="s">
        <v>40</v>
      </c>
      <c r="I2350">
        <f>--ISNUMBER(IFERROR(SEARCH(Anketa!$E$3,'SDF biotopi'!$A2350,1),""))</f>
        <v>0</v>
      </c>
      <c r="J2350" t="str">
        <f>IF(I2350=1,COUNTIF($I$2:I2350,1),"")</f>
        <v/>
      </c>
      <c r="K2350" t="str">
        <f>IFERROR(INDEX($B$2:$B$2873,MATCH(ROWS($J$2:J2350),$J$2:$J$2873,0)),"")</f>
        <v/>
      </c>
    </row>
    <row r="2351" spans="1:11">
      <c r="A2351" s="60" t="s">
        <v>628</v>
      </c>
      <c r="B2351" s="60" t="s">
        <v>830</v>
      </c>
      <c r="C2351" s="59">
        <v>16.920000000000002</v>
      </c>
      <c r="D2351" s="60" t="s">
        <v>39</v>
      </c>
      <c r="E2351" s="60" t="s">
        <v>210</v>
      </c>
      <c r="F2351" s="60" t="s">
        <v>40</v>
      </c>
      <c r="G2351" s="60" t="s">
        <v>41</v>
      </c>
      <c r="H2351" s="60" t="s">
        <v>40</v>
      </c>
      <c r="I2351">
        <f>--ISNUMBER(IFERROR(SEARCH(Anketa!$E$3,'SDF biotopi'!$A2351,1),""))</f>
        <v>0</v>
      </c>
      <c r="J2351" t="str">
        <f>IF(I2351=1,COUNTIF($I$2:I2351,1),"")</f>
        <v/>
      </c>
      <c r="K2351" t="str">
        <f>IFERROR(INDEX($B$2:$B$2873,MATCH(ROWS($J$2:J2351),$J$2:$J$2873,0)),"")</f>
        <v/>
      </c>
    </row>
    <row r="2352" spans="1:11">
      <c r="A2352" s="60" t="s">
        <v>630</v>
      </c>
      <c r="B2352" s="60" t="s">
        <v>823</v>
      </c>
      <c r="C2352" s="59">
        <v>2.2000000000000002</v>
      </c>
      <c r="D2352" s="60" t="s">
        <v>39</v>
      </c>
      <c r="E2352" s="60" t="s">
        <v>41</v>
      </c>
      <c r="F2352" s="60" t="s">
        <v>40</v>
      </c>
      <c r="G2352" s="60" t="s">
        <v>210</v>
      </c>
      <c r="H2352" s="60" t="s">
        <v>40</v>
      </c>
      <c r="I2352">
        <f>--ISNUMBER(IFERROR(SEARCH(Anketa!$E$3,'SDF biotopi'!$A2352,1),""))</f>
        <v>0</v>
      </c>
      <c r="J2352" t="str">
        <f>IF(I2352=1,COUNTIF($I$2:I2352,1),"")</f>
        <v/>
      </c>
      <c r="K2352" t="str">
        <f>IFERROR(INDEX($B$2:$B$2873,MATCH(ROWS($J$2:J2352),$J$2:$J$2873,0)),"")</f>
        <v/>
      </c>
    </row>
    <row r="2353" spans="1:11">
      <c r="A2353" s="60" t="s">
        <v>630</v>
      </c>
      <c r="B2353" s="60" t="s">
        <v>815</v>
      </c>
      <c r="C2353" s="59">
        <v>70.95</v>
      </c>
      <c r="D2353" s="60" t="s">
        <v>39</v>
      </c>
      <c r="E2353" s="60" t="s">
        <v>210</v>
      </c>
      <c r="F2353" s="60" t="s">
        <v>40</v>
      </c>
      <c r="G2353" s="60" t="s">
        <v>41</v>
      </c>
      <c r="H2353" s="60" t="s">
        <v>210</v>
      </c>
      <c r="I2353">
        <f>--ISNUMBER(IFERROR(SEARCH(Anketa!$E$3,'SDF biotopi'!$A2353,1),""))</f>
        <v>0</v>
      </c>
      <c r="J2353" t="str">
        <f>IF(I2353=1,COUNTIF($I$2:I2353,1),"")</f>
        <v/>
      </c>
      <c r="K2353" t="str">
        <f>IFERROR(INDEX($B$2:$B$2873,MATCH(ROWS($J$2:J2353),$J$2:$J$2873,0)),"")</f>
        <v/>
      </c>
    </row>
    <row r="2354" spans="1:11">
      <c r="A2354" s="60" t="s">
        <v>630</v>
      </c>
      <c r="B2354" s="60" t="s">
        <v>812</v>
      </c>
      <c r="C2354" s="59">
        <v>1.1100000000000001</v>
      </c>
      <c r="D2354" s="60" t="s">
        <v>39</v>
      </c>
      <c r="E2354" s="60" t="s">
        <v>818</v>
      </c>
      <c r="F2354" s="60" t="s">
        <v>40</v>
      </c>
      <c r="G2354" s="60" t="s">
        <v>818</v>
      </c>
      <c r="H2354" s="60" t="s">
        <v>818</v>
      </c>
      <c r="I2354">
        <f>--ISNUMBER(IFERROR(SEARCH(Anketa!$E$3,'SDF biotopi'!$A2354,1),""))</f>
        <v>0</v>
      </c>
      <c r="J2354" t="str">
        <f>IF(I2354=1,COUNTIF($I$2:I2354,1),"")</f>
        <v/>
      </c>
      <c r="K2354" t="str">
        <f>IFERROR(INDEX($B$2:$B$2873,MATCH(ROWS($J$2:J2354),$J$2:$J$2873,0)),"")</f>
        <v/>
      </c>
    </row>
    <row r="2355" spans="1:11">
      <c r="A2355" s="60" t="s">
        <v>630</v>
      </c>
      <c r="B2355" s="60" t="s">
        <v>821</v>
      </c>
      <c r="C2355" s="59">
        <v>0.27</v>
      </c>
      <c r="D2355" s="60" t="s">
        <v>39</v>
      </c>
      <c r="E2355" s="60" t="s">
        <v>41</v>
      </c>
      <c r="F2355" s="60" t="s">
        <v>40</v>
      </c>
      <c r="G2355" s="60" t="s">
        <v>41</v>
      </c>
      <c r="H2355" s="60" t="s">
        <v>40</v>
      </c>
      <c r="I2355">
        <f>--ISNUMBER(IFERROR(SEARCH(Anketa!$E$3,'SDF biotopi'!$A2355,1),""))</f>
        <v>0</v>
      </c>
      <c r="J2355" t="str">
        <f>IF(I2355=1,COUNTIF($I$2:I2355,1),"")</f>
        <v/>
      </c>
      <c r="K2355" t="str">
        <f>IFERROR(INDEX($B$2:$B$2873,MATCH(ROWS($J$2:J2355),$J$2:$J$2873,0)),"")</f>
        <v/>
      </c>
    </row>
    <row r="2356" spans="1:11">
      <c r="A2356" s="60" t="s">
        <v>630</v>
      </c>
      <c r="B2356" s="60" t="s">
        <v>865</v>
      </c>
      <c r="C2356" s="59">
        <v>0.35</v>
      </c>
      <c r="D2356" s="60" t="s">
        <v>39</v>
      </c>
      <c r="E2356" s="60" t="s">
        <v>818</v>
      </c>
      <c r="F2356" s="60" t="s">
        <v>40</v>
      </c>
      <c r="G2356" s="60" t="s">
        <v>818</v>
      </c>
      <c r="H2356" s="60" t="s">
        <v>818</v>
      </c>
      <c r="I2356">
        <f>--ISNUMBER(IFERROR(SEARCH(Anketa!$E$3,'SDF biotopi'!$A2356,1),""))</f>
        <v>0</v>
      </c>
      <c r="J2356" t="str">
        <f>IF(I2356=1,COUNTIF($I$2:I2356,1),"")</f>
        <v/>
      </c>
      <c r="K2356" t="str">
        <f>IFERROR(INDEX($B$2:$B$2873,MATCH(ROWS($J$2:J2356),$J$2:$J$2873,0)),"")</f>
        <v/>
      </c>
    </row>
    <row r="2357" spans="1:11">
      <c r="A2357" s="60" t="s">
        <v>630</v>
      </c>
      <c r="B2357" s="60" t="s">
        <v>835</v>
      </c>
      <c r="C2357" s="59">
        <v>16.613487039300001</v>
      </c>
      <c r="D2357" s="60" t="s">
        <v>39</v>
      </c>
      <c r="E2357" s="60" t="s">
        <v>818</v>
      </c>
      <c r="F2357" s="60" t="s">
        <v>40</v>
      </c>
      <c r="G2357" s="60" t="s">
        <v>818</v>
      </c>
      <c r="H2357" s="60" t="s">
        <v>818</v>
      </c>
      <c r="I2357">
        <f>--ISNUMBER(IFERROR(SEARCH(Anketa!$E$3,'SDF biotopi'!$A2357,1),""))</f>
        <v>0</v>
      </c>
      <c r="J2357" t="str">
        <f>IF(I2357=1,COUNTIF($I$2:I2357,1),"")</f>
        <v/>
      </c>
      <c r="K2357" t="str">
        <f>IFERROR(INDEX($B$2:$B$2873,MATCH(ROWS($J$2:J2357),$J$2:$J$2873,0)),"")</f>
        <v/>
      </c>
    </row>
    <row r="2358" spans="1:11">
      <c r="A2358" s="60" t="s">
        <v>630</v>
      </c>
      <c r="B2358" s="60" t="s">
        <v>822</v>
      </c>
      <c r="C2358" s="59">
        <v>22.52</v>
      </c>
      <c r="D2358" s="60" t="s">
        <v>39</v>
      </c>
      <c r="E2358" s="60" t="s">
        <v>40</v>
      </c>
      <c r="F2358" s="60" t="s">
        <v>40</v>
      </c>
      <c r="G2358" s="60" t="s">
        <v>210</v>
      </c>
      <c r="H2358" s="60" t="s">
        <v>41</v>
      </c>
      <c r="I2358">
        <f>--ISNUMBER(IFERROR(SEARCH(Anketa!$E$3,'SDF biotopi'!$A2358,1),""))</f>
        <v>0</v>
      </c>
      <c r="J2358" t="str">
        <f>IF(I2358=1,COUNTIF($I$2:I2358,1),"")</f>
        <v/>
      </c>
      <c r="K2358" t="str">
        <f>IFERROR(INDEX($B$2:$B$2873,MATCH(ROWS($J$2:J2358),$J$2:$J$2873,0)),"")</f>
        <v/>
      </c>
    </row>
    <row r="2359" spans="1:11">
      <c r="A2359" s="60" t="s">
        <v>630</v>
      </c>
      <c r="B2359" s="60" t="s">
        <v>827</v>
      </c>
      <c r="C2359" s="59">
        <v>18.57</v>
      </c>
      <c r="D2359" s="60" t="s">
        <v>39</v>
      </c>
      <c r="E2359" s="60" t="s">
        <v>818</v>
      </c>
      <c r="F2359" s="60" t="s">
        <v>40</v>
      </c>
      <c r="G2359" s="60" t="s">
        <v>818</v>
      </c>
      <c r="H2359" s="60" t="s">
        <v>818</v>
      </c>
      <c r="I2359">
        <f>--ISNUMBER(IFERROR(SEARCH(Anketa!$E$3,'SDF biotopi'!$A2359,1),""))</f>
        <v>0</v>
      </c>
      <c r="J2359" t="str">
        <f>IF(I2359=1,COUNTIF($I$2:I2359,1),"")</f>
        <v/>
      </c>
      <c r="K2359" t="str">
        <f>IFERROR(INDEX($B$2:$B$2873,MATCH(ROWS($J$2:J2359),$J$2:$J$2873,0)),"")</f>
        <v/>
      </c>
    </row>
    <row r="2360" spans="1:11">
      <c r="A2360" s="60" t="s">
        <v>630</v>
      </c>
      <c r="B2360" s="60" t="s">
        <v>816</v>
      </c>
      <c r="C2360" s="59">
        <v>2.41</v>
      </c>
      <c r="D2360" s="60" t="s">
        <v>39</v>
      </c>
      <c r="E2360" s="60" t="s">
        <v>818</v>
      </c>
      <c r="F2360" s="60" t="s">
        <v>40</v>
      </c>
      <c r="G2360" s="60" t="s">
        <v>818</v>
      </c>
      <c r="H2360" s="60" t="s">
        <v>818</v>
      </c>
      <c r="I2360">
        <f>--ISNUMBER(IFERROR(SEARCH(Anketa!$E$3,'SDF biotopi'!$A2360,1),""))</f>
        <v>0</v>
      </c>
      <c r="J2360" t="str">
        <f>IF(I2360=1,COUNTIF($I$2:I2360,1),"")</f>
        <v/>
      </c>
      <c r="K2360" t="str">
        <f>IFERROR(INDEX($B$2:$B$2873,MATCH(ROWS($J$2:J2360),$J$2:$J$2873,0)),"")</f>
        <v/>
      </c>
    </row>
    <row r="2361" spans="1:11">
      <c r="A2361" s="60" t="s">
        <v>630</v>
      </c>
      <c r="B2361" s="60" t="s">
        <v>802</v>
      </c>
      <c r="C2361" s="59">
        <v>7.32</v>
      </c>
      <c r="D2361" s="60" t="s">
        <v>39</v>
      </c>
      <c r="E2361" s="60" t="s">
        <v>41</v>
      </c>
      <c r="F2361" s="60" t="s">
        <v>40</v>
      </c>
      <c r="G2361" s="60" t="s">
        <v>41</v>
      </c>
      <c r="H2361" s="60" t="s">
        <v>40</v>
      </c>
      <c r="I2361">
        <f>--ISNUMBER(IFERROR(SEARCH(Anketa!$E$3,'SDF biotopi'!$A2361,1),""))</f>
        <v>0</v>
      </c>
      <c r="J2361" t="str">
        <f>IF(I2361=1,COUNTIF($I$2:I2361,1),"")</f>
        <v/>
      </c>
      <c r="K2361" t="str">
        <f>IFERROR(INDEX($B$2:$B$2873,MATCH(ROWS($J$2:J2361),$J$2:$J$2873,0)),"")</f>
        <v/>
      </c>
    </row>
    <row r="2362" spans="1:11">
      <c r="A2362" s="60" t="s">
        <v>630</v>
      </c>
      <c r="B2362" s="60" t="s">
        <v>825</v>
      </c>
      <c r="C2362" s="59">
        <v>434.7</v>
      </c>
      <c r="D2362" s="60" t="s">
        <v>39</v>
      </c>
      <c r="E2362" s="60" t="s">
        <v>210</v>
      </c>
      <c r="F2362" s="60" t="s">
        <v>41</v>
      </c>
      <c r="G2362" s="60" t="s">
        <v>41</v>
      </c>
      <c r="H2362" s="60" t="s">
        <v>210</v>
      </c>
      <c r="I2362">
        <f>--ISNUMBER(IFERROR(SEARCH(Anketa!$E$3,'SDF biotopi'!$A2362,1),""))</f>
        <v>0</v>
      </c>
      <c r="J2362" t="str">
        <f>IF(I2362=1,COUNTIF($I$2:I2362,1),"")</f>
        <v/>
      </c>
      <c r="K2362" t="str">
        <f>IFERROR(INDEX($B$2:$B$2873,MATCH(ROWS($J$2:J2362),$J$2:$J$2873,0)),"")</f>
        <v/>
      </c>
    </row>
    <row r="2363" spans="1:11">
      <c r="A2363" s="60" t="s">
        <v>630</v>
      </c>
      <c r="B2363" s="60" t="s">
        <v>837</v>
      </c>
      <c r="C2363" s="59">
        <v>9.84</v>
      </c>
      <c r="D2363" s="60" t="s">
        <v>39</v>
      </c>
      <c r="E2363" s="60" t="s">
        <v>818</v>
      </c>
      <c r="F2363" s="60" t="s">
        <v>40</v>
      </c>
      <c r="G2363" s="60" t="s">
        <v>818</v>
      </c>
      <c r="H2363" s="60" t="s">
        <v>818</v>
      </c>
      <c r="I2363">
        <f>--ISNUMBER(IFERROR(SEARCH(Anketa!$E$3,'SDF biotopi'!$A2363,1),""))</f>
        <v>0</v>
      </c>
      <c r="J2363" t="str">
        <f>IF(I2363=1,COUNTIF($I$2:I2363,1),"")</f>
        <v/>
      </c>
      <c r="K2363" t="str">
        <f>IFERROR(INDEX($B$2:$B$2873,MATCH(ROWS($J$2:J2363),$J$2:$J$2873,0)),"")</f>
        <v/>
      </c>
    </row>
    <row r="2364" spans="1:11">
      <c r="A2364" s="60" t="s">
        <v>630</v>
      </c>
      <c r="B2364" s="60" t="s">
        <v>840</v>
      </c>
      <c r="C2364" s="59">
        <v>0</v>
      </c>
      <c r="D2364" s="60" t="s">
        <v>39</v>
      </c>
      <c r="E2364" s="60" t="s">
        <v>40</v>
      </c>
      <c r="F2364" s="60" t="s">
        <v>40</v>
      </c>
      <c r="G2364" s="60" t="s">
        <v>41</v>
      </c>
      <c r="H2364" s="60" t="s">
        <v>40</v>
      </c>
      <c r="I2364">
        <f>--ISNUMBER(IFERROR(SEARCH(Anketa!$E$3,'SDF biotopi'!$A2364,1),""))</f>
        <v>0</v>
      </c>
      <c r="J2364" t="str">
        <f>IF(I2364=1,COUNTIF($I$2:I2364,1),"")</f>
        <v/>
      </c>
      <c r="K2364" t="str">
        <f>IFERROR(INDEX($B$2:$B$2873,MATCH(ROWS($J$2:J2364),$J$2:$J$2873,0)),"")</f>
        <v/>
      </c>
    </row>
    <row r="2365" spans="1:11">
      <c r="A2365" s="60" t="s">
        <v>630</v>
      </c>
      <c r="B2365" s="60" t="s">
        <v>817</v>
      </c>
      <c r="C2365" s="59">
        <v>1.96</v>
      </c>
      <c r="D2365" s="60" t="s">
        <v>39</v>
      </c>
      <c r="E2365" s="60" t="s">
        <v>210</v>
      </c>
      <c r="F2365" s="60" t="s">
        <v>40</v>
      </c>
      <c r="G2365" s="60" t="s">
        <v>210</v>
      </c>
      <c r="H2365" s="60" t="s">
        <v>210</v>
      </c>
      <c r="I2365">
        <f>--ISNUMBER(IFERROR(SEARCH(Anketa!$E$3,'SDF biotopi'!$A2365,1),""))</f>
        <v>0</v>
      </c>
      <c r="J2365" t="str">
        <f>IF(I2365=1,COUNTIF($I$2:I2365,1),"")</f>
        <v/>
      </c>
      <c r="K2365" t="str">
        <f>IFERROR(INDEX($B$2:$B$2873,MATCH(ROWS($J$2:J2365),$J$2:$J$2873,0)),"")</f>
        <v/>
      </c>
    </row>
    <row r="2366" spans="1:11">
      <c r="A2366" s="60" t="s">
        <v>630</v>
      </c>
      <c r="B2366" s="60" t="s">
        <v>820</v>
      </c>
      <c r="C2366" s="59">
        <v>12.2</v>
      </c>
      <c r="D2366" s="60" t="s">
        <v>39</v>
      </c>
      <c r="E2366" s="60" t="s">
        <v>41</v>
      </c>
      <c r="F2366" s="60" t="s">
        <v>40</v>
      </c>
      <c r="G2366" s="60" t="s">
        <v>40</v>
      </c>
      <c r="H2366" s="60" t="s">
        <v>40</v>
      </c>
      <c r="I2366">
        <f>--ISNUMBER(IFERROR(SEARCH(Anketa!$E$3,'SDF biotopi'!$A2366,1),""))</f>
        <v>0</v>
      </c>
      <c r="J2366" t="str">
        <f>IF(I2366=1,COUNTIF($I$2:I2366,1),"")</f>
        <v/>
      </c>
      <c r="K2366" t="str">
        <f>IFERROR(INDEX($B$2:$B$2873,MATCH(ROWS($J$2:J2366),$J$2:$J$2873,0)),"")</f>
        <v/>
      </c>
    </row>
    <row r="2367" spans="1:11">
      <c r="A2367" s="60" t="s">
        <v>630</v>
      </c>
      <c r="B2367" s="60" t="s">
        <v>831</v>
      </c>
      <c r="C2367" s="59">
        <v>3.74</v>
      </c>
      <c r="D2367" s="60" t="s">
        <v>39</v>
      </c>
      <c r="E2367" s="60" t="s">
        <v>41</v>
      </c>
      <c r="F2367" s="60" t="s">
        <v>40</v>
      </c>
      <c r="G2367" s="60" t="s">
        <v>41</v>
      </c>
      <c r="H2367" s="60" t="s">
        <v>41</v>
      </c>
      <c r="I2367">
        <f>--ISNUMBER(IFERROR(SEARCH(Anketa!$E$3,'SDF biotopi'!$A2367,1),""))</f>
        <v>0</v>
      </c>
      <c r="J2367" t="str">
        <f>IF(I2367=1,COUNTIF($I$2:I2367,1),"")</f>
        <v/>
      </c>
      <c r="K2367" t="str">
        <f>IFERROR(INDEX($B$2:$B$2873,MATCH(ROWS($J$2:J2367),$J$2:$J$2873,0)),"")</f>
        <v/>
      </c>
    </row>
    <row r="2368" spans="1:11">
      <c r="A2368" s="60" t="s">
        <v>632</v>
      </c>
      <c r="B2368" s="60" t="s">
        <v>814</v>
      </c>
      <c r="C2368" s="59">
        <v>2.79</v>
      </c>
      <c r="D2368" s="60" t="s">
        <v>39</v>
      </c>
      <c r="E2368" s="60" t="s">
        <v>818</v>
      </c>
      <c r="F2368" s="60" t="s">
        <v>40</v>
      </c>
      <c r="G2368" s="60" t="s">
        <v>818</v>
      </c>
      <c r="H2368" s="60" t="s">
        <v>818</v>
      </c>
      <c r="I2368">
        <f>--ISNUMBER(IFERROR(SEARCH(Anketa!$E$3,'SDF biotopi'!$A2368,1),""))</f>
        <v>0</v>
      </c>
      <c r="J2368" t="str">
        <f>IF(I2368=1,COUNTIF($I$2:I2368,1),"")</f>
        <v/>
      </c>
      <c r="K2368" t="str">
        <f>IFERROR(INDEX($B$2:$B$2873,MATCH(ROWS($J$2:J2368),$J$2:$J$2873,0)),"")</f>
        <v/>
      </c>
    </row>
    <row r="2369" spans="1:11">
      <c r="A2369" s="60" t="s">
        <v>632</v>
      </c>
      <c r="B2369" s="60" t="s">
        <v>808</v>
      </c>
      <c r="C2369" s="59">
        <v>50.48</v>
      </c>
      <c r="D2369" s="60" t="s">
        <v>39</v>
      </c>
      <c r="E2369" s="60" t="s">
        <v>41</v>
      </c>
      <c r="F2369" s="60" t="s">
        <v>40</v>
      </c>
      <c r="G2369" s="60" t="s">
        <v>210</v>
      </c>
      <c r="H2369" s="60" t="s">
        <v>41</v>
      </c>
      <c r="I2369">
        <f>--ISNUMBER(IFERROR(SEARCH(Anketa!$E$3,'SDF biotopi'!$A2369,1),""))</f>
        <v>0</v>
      </c>
      <c r="J2369" t="str">
        <f>IF(I2369=1,COUNTIF($I$2:I2369,1),"")</f>
        <v/>
      </c>
      <c r="K2369" t="str">
        <f>IFERROR(INDEX($B$2:$B$2873,MATCH(ROWS($J$2:J2369),$J$2:$J$2873,0)),"")</f>
        <v/>
      </c>
    </row>
    <row r="2370" spans="1:11">
      <c r="A2370" s="60" t="s">
        <v>632</v>
      </c>
      <c r="B2370" s="60" t="s">
        <v>802</v>
      </c>
      <c r="C2370" s="59">
        <v>10.06</v>
      </c>
      <c r="D2370" s="60" t="s">
        <v>39</v>
      </c>
      <c r="E2370" s="60" t="s">
        <v>818</v>
      </c>
      <c r="F2370" s="60" t="s">
        <v>40</v>
      </c>
      <c r="G2370" s="60" t="s">
        <v>818</v>
      </c>
      <c r="H2370" s="60" t="s">
        <v>818</v>
      </c>
      <c r="I2370">
        <f>--ISNUMBER(IFERROR(SEARCH(Anketa!$E$3,'SDF biotopi'!$A2370,1),""))</f>
        <v>0</v>
      </c>
      <c r="J2370" t="str">
        <f>IF(I2370=1,COUNTIF($I$2:I2370,1),"")</f>
        <v/>
      </c>
      <c r="K2370" t="str">
        <f>IFERROR(INDEX($B$2:$B$2873,MATCH(ROWS($J$2:J2370),$J$2:$J$2873,0)),"")</f>
        <v/>
      </c>
    </row>
    <row r="2371" spans="1:11">
      <c r="A2371" s="60" t="s">
        <v>632</v>
      </c>
      <c r="B2371" s="60" t="s">
        <v>810</v>
      </c>
      <c r="C2371" s="59">
        <v>2.95</v>
      </c>
      <c r="D2371" s="60" t="s">
        <v>39</v>
      </c>
      <c r="E2371" s="60" t="s">
        <v>818</v>
      </c>
      <c r="F2371" s="60" t="s">
        <v>40</v>
      </c>
      <c r="G2371" s="60" t="s">
        <v>818</v>
      </c>
      <c r="H2371" s="60" t="s">
        <v>818</v>
      </c>
      <c r="I2371">
        <f>--ISNUMBER(IFERROR(SEARCH(Anketa!$E$3,'SDF biotopi'!$A2371,1),""))</f>
        <v>0</v>
      </c>
      <c r="J2371" t="str">
        <f>IF(I2371=1,COUNTIF($I$2:I2371,1),"")</f>
        <v/>
      </c>
      <c r="K2371" t="str">
        <f>IFERROR(INDEX($B$2:$B$2873,MATCH(ROWS($J$2:J2371),$J$2:$J$2873,0)),"")</f>
        <v/>
      </c>
    </row>
    <row r="2372" spans="1:11">
      <c r="A2372" s="60" t="s">
        <v>634</v>
      </c>
      <c r="B2372" s="60" t="s">
        <v>810</v>
      </c>
      <c r="C2372" s="59">
        <v>30.5</v>
      </c>
      <c r="D2372" s="60" t="s">
        <v>39</v>
      </c>
      <c r="E2372" s="60" t="s">
        <v>210</v>
      </c>
      <c r="F2372" s="60" t="s">
        <v>40</v>
      </c>
      <c r="G2372" s="60" t="s">
        <v>210</v>
      </c>
      <c r="H2372" s="60" t="s">
        <v>210</v>
      </c>
      <c r="I2372">
        <f>--ISNUMBER(IFERROR(SEARCH(Anketa!$E$3,'SDF biotopi'!$A2372,1),""))</f>
        <v>0</v>
      </c>
      <c r="J2372" t="str">
        <f>IF(I2372=1,COUNTIF($I$2:I2372,1),"")</f>
        <v/>
      </c>
      <c r="K2372" t="str">
        <f>IFERROR(INDEX($B$2:$B$2873,MATCH(ROWS($J$2:J2372),$J$2:$J$2873,0)),"")</f>
        <v/>
      </c>
    </row>
    <row r="2373" spans="1:11">
      <c r="A2373" s="60" t="s">
        <v>634</v>
      </c>
      <c r="B2373" s="60" t="s">
        <v>802</v>
      </c>
      <c r="C2373" s="59">
        <v>16.96</v>
      </c>
      <c r="D2373" s="60" t="s">
        <v>39</v>
      </c>
      <c r="E2373" s="60" t="s">
        <v>818</v>
      </c>
      <c r="F2373" s="60" t="s">
        <v>818</v>
      </c>
      <c r="G2373" s="60" t="s">
        <v>818</v>
      </c>
      <c r="H2373" s="60" t="s">
        <v>818</v>
      </c>
      <c r="I2373">
        <f>--ISNUMBER(IFERROR(SEARCH(Anketa!$E$3,'SDF biotopi'!$A2373,1),""))</f>
        <v>0</v>
      </c>
      <c r="J2373" t="str">
        <f>IF(I2373=1,COUNTIF($I$2:I2373,1),"")</f>
        <v/>
      </c>
      <c r="K2373" t="str">
        <f>IFERROR(INDEX($B$2:$B$2873,MATCH(ROWS($J$2:J2373),$J$2:$J$2873,0)),"")</f>
        <v/>
      </c>
    </row>
    <row r="2374" spans="1:11">
      <c r="A2374" s="60" t="s">
        <v>634</v>
      </c>
      <c r="B2374" s="60" t="s">
        <v>808</v>
      </c>
      <c r="C2374" s="59">
        <v>15.61</v>
      </c>
      <c r="D2374" s="60" t="s">
        <v>39</v>
      </c>
      <c r="E2374" s="60" t="s">
        <v>40</v>
      </c>
      <c r="F2374" s="60" t="s">
        <v>40</v>
      </c>
      <c r="G2374" s="60" t="s">
        <v>41</v>
      </c>
      <c r="H2374" s="60" t="s">
        <v>210</v>
      </c>
      <c r="I2374">
        <f>--ISNUMBER(IFERROR(SEARCH(Anketa!$E$3,'SDF biotopi'!$A2374,1),""))</f>
        <v>0</v>
      </c>
      <c r="J2374" t="str">
        <f>IF(I2374=1,COUNTIF($I$2:I2374,1),"")</f>
        <v/>
      </c>
      <c r="K2374" t="str">
        <f>IFERROR(INDEX($B$2:$B$2873,MATCH(ROWS($J$2:J2374),$J$2:$J$2873,0)),"")</f>
        <v/>
      </c>
    </row>
    <row r="2375" spans="1:11">
      <c r="A2375" s="60" t="s">
        <v>634</v>
      </c>
      <c r="B2375" s="60" t="s">
        <v>804</v>
      </c>
      <c r="C2375" s="59">
        <v>0</v>
      </c>
      <c r="D2375" s="60" t="s">
        <v>39</v>
      </c>
      <c r="E2375" s="60" t="s">
        <v>210</v>
      </c>
      <c r="F2375" s="60" t="s">
        <v>40</v>
      </c>
      <c r="G2375" s="60" t="s">
        <v>210</v>
      </c>
      <c r="H2375" s="60" t="s">
        <v>210</v>
      </c>
      <c r="I2375">
        <f>--ISNUMBER(IFERROR(SEARCH(Anketa!$E$3,'SDF biotopi'!$A2375,1),""))</f>
        <v>0</v>
      </c>
      <c r="J2375" t="str">
        <f>IF(I2375=1,COUNTIF($I$2:I2375,1),"")</f>
        <v/>
      </c>
      <c r="K2375" t="str">
        <f>IFERROR(INDEX($B$2:$B$2873,MATCH(ROWS($J$2:J2375),$J$2:$J$2873,0)),"")</f>
        <v/>
      </c>
    </row>
    <row r="2376" spans="1:11">
      <c r="A2376" s="60" t="s">
        <v>634</v>
      </c>
      <c r="B2376" s="60" t="s">
        <v>817</v>
      </c>
      <c r="C2376" s="59">
        <v>0</v>
      </c>
      <c r="D2376" s="60" t="s">
        <v>39</v>
      </c>
      <c r="E2376" s="60" t="s">
        <v>818</v>
      </c>
      <c r="F2376" s="60" t="s">
        <v>40</v>
      </c>
      <c r="G2376" s="60" t="s">
        <v>818</v>
      </c>
      <c r="H2376" s="60" t="s">
        <v>818</v>
      </c>
      <c r="I2376">
        <f>--ISNUMBER(IFERROR(SEARCH(Anketa!$E$3,'SDF biotopi'!$A2376,1),""))</f>
        <v>0</v>
      </c>
      <c r="J2376" t="str">
        <f>IF(I2376=1,COUNTIF($I$2:I2376,1),"")</f>
        <v/>
      </c>
      <c r="K2376" t="str">
        <f>IFERROR(INDEX($B$2:$B$2873,MATCH(ROWS($J$2:J2376),$J$2:$J$2873,0)),"")</f>
        <v/>
      </c>
    </row>
    <row r="2377" spans="1:11">
      <c r="A2377" s="60" t="s">
        <v>636</v>
      </c>
      <c r="B2377" s="60" t="s">
        <v>820</v>
      </c>
      <c r="C2377" s="59">
        <v>0.22</v>
      </c>
      <c r="D2377" s="60" t="s">
        <v>39</v>
      </c>
      <c r="E2377" s="60" t="s">
        <v>818</v>
      </c>
      <c r="F2377" s="60" t="s">
        <v>40</v>
      </c>
      <c r="G2377" s="60" t="s">
        <v>818</v>
      </c>
      <c r="H2377" s="60" t="s">
        <v>818</v>
      </c>
      <c r="I2377">
        <f>--ISNUMBER(IFERROR(SEARCH(Anketa!$E$3,'SDF biotopi'!$A2377,1),""))</f>
        <v>0</v>
      </c>
      <c r="J2377" t="str">
        <f>IF(I2377=1,COUNTIF($I$2:I2377,1),"")</f>
        <v/>
      </c>
      <c r="K2377" t="str">
        <f>IFERROR(INDEX($B$2:$B$2873,MATCH(ROWS($J$2:J2377),$J$2:$J$2873,0)),"")</f>
        <v/>
      </c>
    </row>
    <row r="2378" spans="1:11">
      <c r="A2378" s="60" t="s">
        <v>636</v>
      </c>
      <c r="B2378" s="60" t="s">
        <v>823</v>
      </c>
      <c r="C2378" s="59">
        <v>35.92</v>
      </c>
      <c r="D2378" s="60" t="s">
        <v>39</v>
      </c>
      <c r="E2378" s="60" t="s">
        <v>210</v>
      </c>
      <c r="F2378" s="60" t="s">
        <v>40</v>
      </c>
      <c r="G2378" s="60" t="s">
        <v>41</v>
      </c>
      <c r="H2378" s="60" t="s">
        <v>210</v>
      </c>
      <c r="I2378">
        <f>--ISNUMBER(IFERROR(SEARCH(Anketa!$E$3,'SDF biotopi'!$A2378,1),""))</f>
        <v>0</v>
      </c>
      <c r="J2378" t="str">
        <f>IF(I2378=1,COUNTIF($I$2:I2378,1),"")</f>
        <v/>
      </c>
      <c r="K2378" t="str">
        <f>IFERROR(INDEX($B$2:$B$2873,MATCH(ROWS($J$2:J2378),$J$2:$J$2873,0)),"")</f>
        <v/>
      </c>
    </row>
    <row r="2379" spans="1:11">
      <c r="A2379" s="60" t="s">
        <v>638</v>
      </c>
      <c r="B2379" s="60" t="s">
        <v>825</v>
      </c>
      <c r="C2379" s="59">
        <v>147.80000000000001</v>
      </c>
      <c r="D2379" s="60" t="s">
        <v>39</v>
      </c>
      <c r="E2379" s="60" t="s">
        <v>210</v>
      </c>
      <c r="F2379" s="60" t="s">
        <v>40</v>
      </c>
      <c r="G2379" s="60" t="s">
        <v>41</v>
      </c>
      <c r="H2379" s="60" t="s">
        <v>210</v>
      </c>
      <c r="I2379">
        <f>--ISNUMBER(IFERROR(SEARCH(Anketa!$E$3,'SDF biotopi'!$A2379,1),""))</f>
        <v>0</v>
      </c>
      <c r="J2379" t="str">
        <f>IF(I2379=1,COUNTIF($I$2:I2379,1),"")</f>
        <v/>
      </c>
      <c r="K2379" t="str">
        <f>IFERROR(INDEX($B$2:$B$2873,MATCH(ROWS($J$2:J2379),$J$2:$J$2873,0)),"")</f>
        <v/>
      </c>
    </row>
    <row r="2380" spans="1:11">
      <c r="A2380" s="60" t="s">
        <v>638</v>
      </c>
      <c r="B2380" s="60" t="s">
        <v>827</v>
      </c>
      <c r="C2380" s="59">
        <v>0.74</v>
      </c>
      <c r="D2380" s="60" t="s">
        <v>39</v>
      </c>
      <c r="E2380" s="60" t="s">
        <v>41</v>
      </c>
      <c r="F2380" s="60" t="s">
        <v>40</v>
      </c>
      <c r="G2380" s="60" t="s">
        <v>41</v>
      </c>
      <c r="H2380" s="60" t="s">
        <v>40</v>
      </c>
      <c r="I2380">
        <f>--ISNUMBER(IFERROR(SEARCH(Anketa!$E$3,'SDF biotopi'!$A2380,1),""))</f>
        <v>0</v>
      </c>
      <c r="J2380" t="str">
        <f>IF(I2380=1,COUNTIF($I$2:I2380,1),"")</f>
        <v/>
      </c>
      <c r="K2380" t="str">
        <f>IFERROR(INDEX($B$2:$B$2873,MATCH(ROWS($J$2:J2380),$J$2:$J$2873,0)),"")</f>
        <v/>
      </c>
    </row>
    <row r="2381" spans="1:11">
      <c r="A2381" s="60" t="s">
        <v>638</v>
      </c>
      <c r="B2381" s="60" t="s">
        <v>817</v>
      </c>
      <c r="C2381" s="59">
        <v>0</v>
      </c>
      <c r="D2381" s="60" t="s">
        <v>39</v>
      </c>
      <c r="E2381" s="60" t="s">
        <v>210</v>
      </c>
      <c r="F2381" s="60" t="s">
        <v>40</v>
      </c>
      <c r="G2381" s="60" t="s">
        <v>41</v>
      </c>
      <c r="H2381" s="60" t="s">
        <v>210</v>
      </c>
      <c r="I2381">
        <f>--ISNUMBER(IFERROR(SEARCH(Anketa!$E$3,'SDF biotopi'!$A2381,1),""))</f>
        <v>0</v>
      </c>
      <c r="J2381" t="str">
        <f>IF(I2381=1,COUNTIF($I$2:I2381,1),"")</f>
        <v/>
      </c>
      <c r="K2381" t="str">
        <f>IFERROR(INDEX($B$2:$B$2873,MATCH(ROWS($J$2:J2381),$J$2:$J$2873,0)),"")</f>
        <v/>
      </c>
    </row>
    <row r="2382" spans="1:11">
      <c r="A2382" s="60" t="s">
        <v>638</v>
      </c>
      <c r="B2382" s="60" t="s">
        <v>821</v>
      </c>
      <c r="C2382" s="59">
        <v>0</v>
      </c>
      <c r="D2382" s="60" t="s">
        <v>39</v>
      </c>
      <c r="E2382" s="60" t="s">
        <v>210</v>
      </c>
      <c r="F2382" s="60" t="s">
        <v>40</v>
      </c>
      <c r="G2382" s="60" t="s">
        <v>41</v>
      </c>
      <c r="H2382" s="60" t="s">
        <v>210</v>
      </c>
      <c r="I2382">
        <f>--ISNUMBER(IFERROR(SEARCH(Anketa!$E$3,'SDF biotopi'!$A2382,1),""))</f>
        <v>0</v>
      </c>
      <c r="J2382" t="str">
        <f>IF(I2382=1,COUNTIF($I$2:I2382,1),"")</f>
        <v/>
      </c>
      <c r="K2382" t="str">
        <f>IFERROR(INDEX($B$2:$B$2873,MATCH(ROWS($J$2:J2382),$J$2:$J$2873,0)),"")</f>
        <v/>
      </c>
    </row>
    <row r="2383" spans="1:11">
      <c r="A2383" s="60" t="s">
        <v>640</v>
      </c>
      <c r="B2383" s="60" t="s">
        <v>823</v>
      </c>
      <c r="C2383" s="59">
        <v>8.17</v>
      </c>
      <c r="D2383" s="60" t="s">
        <v>39</v>
      </c>
      <c r="E2383" s="60" t="s">
        <v>210</v>
      </c>
      <c r="F2383" s="60" t="s">
        <v>40</v>
      </c>
      <c r="G2383" s="60" t="s">
        <v>41</v>
      </c>
      <c r="H2383" s="60" t="s">
        <v>40</v>
      </c>
      <c r="I2383">
        <f>--ISNUMBER(IFERROR(SEARCH(Anketa!$E$3,'SDF biotopi'!$A2383,1),""))</f>
        <v>0</v>
      </c>
      <c r="J2383" t="str">
        <f>IF(I2383=1,COUNTIF($I$2:I2383,1),"")</f>
        <v/>
      </c>
      <c r="K2383" t="str">
        <f>IFERROR(INDEX($B$2:$B$2873,MATCH(ROWS($J$2:J2383),$J$2:$J$2873,0)),"")</f>
        <v/>
      </c>
    </row>
    <row r="2384" spans="1:11">
      <c r="A2384" s="60" t="s">
        <v>640</v>
      </c>
      <c r="B2384" s="60" t="s">
        <v>820</v>
      </c>
      <c r="C2384" s="59">
        <v>2.77</v>
      </c>
      <c r="D2384" s="60" t="s">
        <v>39</v>
      </c>
      <c r="E2384" s="60" t="s">
        <v>818</v>
      </c>
      <c r="F2384" s="60" t="s">
        <v>40</v>
      </c>
      <c r="G2384" s="60" t="s">
        <v>818</v>
      </c>
      <c r="H2384" s="60" t="s">
        <v>818</v>
      </c>
      <c r="I2384">
        <f>--ISNUMBER(IFERROR(SEARCH(Anketa!$E$3,'SDF biotopi'!$A2384,1),""))</f>
        <v>0</v>
      </c>
      <c r="J2384" t="str">
        <f>IF(I2384=1,COUNTIF($I$2:I2384,1),"")</f>
        <v/>
      </c>
      <c r="K2384" t="str">
        <f>IFERROR(INDEX($B$2:$B$2873,MATCH(ROWS($J$2:J2384),$J$2:$J$2873,0)),"")</f>
        <v/>
      </c>
    </row>
    <row r="2385" spans="1:11">
      <c r="A2385" s="60" t="s">
        <v>640</v>
      </c>
      <c r="B2385" s="60" t="s">
        <v>817</v>
      </c>
      <c r="C2385" s="59">
        <v>0</v>
      </c>
      <c r="D2385" s="60" t="s">
        <v>67</v>
      </c>
      <c r="E2385" s="60" t="s">
        <v>50</v>
      </c>
      <c r="F2385" s="60" t="s">
        <v>824</v>
      </c>
      <c r="G2385" s="60" t="s">
        <v>824</v>
      </c>
      <c r="H2385" s="60" t="s">
        <v>824</v>
      </c>
      <c r="I2385">
        <f>--ISNUMBER(IFERROR(SEARCH(Anketa!$E$3,'SDF biotopi'!$A2385,1),""))</f>
        <v>0</v>
      </c>
      <c r="J2385" t="str">
        <f>IF(I2385=1,COUNTIF($I$2:I2385,1),"")</f>
        <v/>
      </c>
      <c r="K2385" t="str">
        <f>IFERROR(INDEX($B$2:$B$2873,MATCH(ROWS($J$2:J2385),$J$2:$J$2873,0)),"")</f>
        <v/>
      </c>
    </row>
    <row r="2386" spans="1:11">
      <c r="A2386" s="60" t="s">
        <v>640</v>
      </c>
      <c r="B2386" s="60" t="s">
        <v>815</v>
      </c>
      <c r="C2386" s="59">
        <v>1.06</v>
      </c>
      <c r="D2386" s="60" t="s">
        <v>39</v>
      </c>
      <c r="E2386" s="60" t="s">
        <v>818</v>
      </c>
      <c r="F2386" s="60" t="s">
        <v>40</v>
      </c>
      <c r="G2386" s="60" t="s">
        <v>818</v>
      </c>
      <c r="H2386" s="60" t="s">
        <v>818</v>
      </c>
      <c r="I2386">
        <f>--ISNUMBER(IFERROR(SEARCH(Anketa!$E$3,'SDF biotopi'!$A2386,1),""))</f>
        <v>0</v>
      </c>
      <c r="J2386" t="str">
        <f>IF(I2386=1,COUNTIF($I$2:I2386,1),"")</f>
        <v/>
      </c>
      <c r="K2386" t="str">
        <f>IFERROR(INDEX($B$2:$B$2873,MATCH(ROWS($J$2:J2386),$J$2:$J$2873,0)),"")</f>
        <v/>
      </c>
    </row>
    <row r="2387" spans="1:11">
      <c r="A2387" s="60" t="s">
        <v>640</v>
      </c>
      <c r="B2387" s="60" t="s">
        <v>825</v>
      </c>
      <c r="C2387" s="59">
        <v>122.2</v>
      </c>
      <c r="D2387" s="60" t="s">
        <v>39</v>
      </c>
      <c r="E2387" s="60" t="s">
        <v>41</v>
      </c>
      <c r="F2387" s="60" t="s">
        <v>40</v>
      </c>
      <c r="G2387" s="60" t="s">
        <v>210</v>
      </c>
      <c r="H2387" s="60" t="s">
        <v>41</v>
      </c>
      <c r="I2387">
        <f>--ISNUMBER(IFERROR(SEARCH(Anketa!$E$3,'SDF biotopi'!$A2387,1),""))</f>
        <v>0</v>
      </c>
      <c r="J2387" t="str">
        <f>IF(I2387=1,COUNTIF($I$2:I2387,1),"")</f>
        <v/>
      </c>
      <c r="K2387" t="str">
        <f>IFERROR(INDEX($B$2:$B$2873,MATCH(ROWS($J$2:J2387),$J$2:$J$2873,0)),"")</f>
        <v/>
      </c>
    </row>
    <row r="2388" spans="1:11">
      <c r="A2388" s="60" t="s">
        <v>640</v>
      </c>
      <c r="B2388" s="60" t="s">
        <v>844</v>
      </c>
      <c r="C2388" s="59">
        <v>0.01</v>
      </c>
      <c r="D2388" s="60" t="s">
        <v>39</v>
      </c>
      <c r="E2388" s="60" t="s">
        <v>41</v>
      </c>
      <c r="F2388" s="60" t="s">
        <v>40</v>
      </c>
      <c r="G2388" s="60" t="s">
        <v>210</v>
      </c>
      <c r="H2388" s="60" t="s">
        <v>40</v>
      </c>
      <c r="I2388">
        <f>--ISNUMBER(IFERROR(SEARCH(Anketa!$E$3,'SDF biotopi'!$A2388,1),""))</f>
        <v>0</v>
      </c>
      <c r="J2388" t="str">
        <f>IF(I2388=1,COUNTIF($I$2:I2388,1),"")</f>
        <v/>
      </c>
      <c r="K2388" t="str">
        <f>IFERROR(INDEX($B$2:$B$2873,MATCH(ROWS($J$2:J2388),$J$2:$J$2873,0)),"")</f>
        <v/>
      </c>
    </row>
    <row r="2389" spans="1:11">
      <c r="A2389" s="60" t="s">
        <v>640</v>
      </c>
      <c r="B2389" s="60" t="s">
        <v>809</v>
      </c>
      <c r="C2389" s="59">
        <v>1.62</v>
      </c>
      <c r="D2389" s="60" t="s">
        <v>39</v>
      </c>
      <c r="E2389" s="60" t="s">
        <v>41</v>
      </c>
      <c r="F2389" s="60" t="s">
        <v>40</v>
      </c>
      <c r="G2389" s="60" t="s">
        <v>210</v>
      </c>
      <c r="H2389" s="60" t="s">
        <v>40</v>
      </c>
      <c r="I2389">
        <f>--ISNUMBER(IFERROR(SEARCH(Anketa!$E$3,'SDF biotopi'!$A2389,1),""))</f>
        <v>0</v>
      </c>
      <c r="J2389" t="str">
        <f>IF(I2389=1,COUNTIF($I$2:I2389,1),"")</f>
        <v/>
      </c>
      <c r="K2389" t="str">
        <f>IFERROR(INDEX($B$2:$B$2873,MATCH(ROWS($J$2:J2389),$J$2:$J$2873,0)),"")</f>
        <v/>
      </c>
    </row>
    <row r="2390" spans="1:11">
      <c r="A2390" s="60" t="s">
        <v>640</v>
      </c>
      <c r="B2390" s="60" t="s">
        <v>821</v>
      </c>
      <c r="C2390" s="59">
        <v>0.97</v>
      </c>
      <c r="D2390" s="60" t="s">
        <v>39</v>
      </c>
      <c r="E2390" s="60" t="s">
        <v>210</v>
      </c>
      <c r="F2390" s="60" t="s">
        <v>40</v>
      </c>
      <c r="G2390" s="60" t="s">
        <v>41</v>
      </c>
      <c r="H2390" s="60" t="s">
        <v>41</v>
      </c>
      <c r="I2390">
        <f>--ISNUMBER(IFERROR(SEARCH(Anketa!$E$3,'SDF biotopi'!$A2390,1),""))</f>
        <v>0</v>
      </c>
      <c r="J2390" t="str">
        <f>IF(I2390=1,COUNTIF($I$2:I2390,1),"")</f>
        <v/>
      </c>
      <c r="K2390" t="str">
        <f>IFERROR(INDEX($B$2:$B$2873,MATCH(ROWS($J$2:J2390),$J$2:$J$2873,0)),"")</f>
        <v/>
      </c>
    </row>
    <row r="2391" spans="1:11">
      <c r="A2391" s="60" t="s">
        <v>640</v>
      </c>
      <c r="B2391" s="60" t="s">
        <v>813</v>
      </c>
      <c r="C2391" s="59">
        <v>0.03</v>
      </c>
      <c r="D2391" s="60" t="s">
        <v>39</v>
      </c>
      <c r="E2391" s="60" t="s">
        <v>41</v>
      </c>
      <c r="F2391" s="60" t="s">
        <v>40</v>
      </c>
      <c r="G2391" s="60" t="s">
        <v>210</v>
      </c>
      <c r="H2391" s="60" t="s">
        <v>40</v>
      </c>
      <c r="I2391">
        <f>--ISNUMBER(IFERROR(SEARCH(Anketa!$E$3,'SDF biotopi'!$A2391,1),""))</f>
        <v>0</v>
      </c>
      <c r="J2391" t="str">
        <f>IF(I2391=1,COUNTIF($I$2:I2391,1),"")</f>
        <v/>
      </c>
      <c r="K2391" t="str">
        <f>IFERROR(INDEX($B$2:$B$2873,MATCH(ROWS($J$2:J2391),$J$2:$J$2873,0)),"")</f>
        <v/>
      </c>
    </row>
    <row r="2392" spans="1:11">
      <c r="A2392" s="60" t="s">
        <v>642</v>
      </c>
      <c r="B2392" s="60" t="s">
        <v>830</v>
      </c>
      <c r="C2392" s="59">
        <v>0</v>
      </c>
      <c r="D2392" s="60" t="s">
        <v>67</v>
      </c>
      <c r="E2392" s="60" t="s">
        <v>50</v>
      </c>
      <c r="F2392" s="60" t="s">
        <v>824</v>
      </c>
      <c r="G2392" s="60" t="s">
        <v>824</v>
      </c>
      <c r="H2392" s="60" t="s">
        <v>824</v>
      </c>
      <c r="I2392">
        <f>--ISNUMBER(IFERROR(SEARCH(Anketa!$E$3,'SDF biotopi'!$A2392,1),""))</f>
        <v>0</v>
      </c>
      <c r="J2392" t="str">
        <f>IF(I2392=1,COUNTIF($I$2:I2392,1),"")</f>
        <v/>
      </c>
      <c r="K2392" t="str">
        <f>IFERROR(INDEX($B$2:$B$2873,MATCH(ROWS($J$2:J2392),$J$2:$J$2873,0)),"")</f>
        <v/>
      </c>
    </row>
    <row r="2393" spans="1:11">
      <c r="A2393" s="60" t="s">
        <v>642</v>
      </c>
      <c r="B2393" s="60" t="s">
        <v>853</v>
      </c>
      <c r="C2393" s="59">
        <v>25.01</v>
      </c>
      <c r="D2393" s="60" t="s">
        <v>838</v>
      </c>
      <c r="E2393" s="60" t="s">
        <v>818</v>
      </c>
      <c r="F2393" s="60" t="s">
        <v>40</v>
      </c>
      <c r="G2393" s="60" t="s">
        <v>818</v>
      </c>
      <c r="H2393" s="60" t="s">
        <v>818</v>
      </c>
      <c r="I2393">
        <f>--ISNUMBER(IFERROR(SEARCH(Anketa!$E$3,'SDF biotopi'!$A2393,1),""))</f>
        <v>0</v>
      </c>
      <c r="J2393" t="str">
        <f>IF(I2393=1,COUNTIF($I$2:I2393,1),"")</f>
        <v/>
      </c>
      <c r="K2393" t="str">
        <f>IFERROR(INDEX($B$2:$B$2873,MATCH(ROWS($J$2:J2393),$J$2:$J$2873,0)),"")</f>
        <v/>
      </c>
    </row>
    <row r="2394" spans="1:11">
      <c r="A2394" s="60" t="s">
        <v>642</v>
      </c>
      <c r="B2394" s="60" t="s">
        <v>836</v>
      </c>
      <c r="C2394" s="59">
        <v>1.5</v>
      </c>
      <c r="D2394" s="60" t="s">
        <v>39</v>
      </c>
      <c r="E2394" s="60" t="s">
        <v>818</v>
      </c>
      <c r="F2394" s="60" t="s">
        <v>818</v>
      </c>
      <c r="G2394" s="60" t="s">
        <v>818</v>
      </c>
      <c r="H2394" s="60" t="s">
        <v>818</v>
      </c>
      <c r="I2394">
        <f>--ISNUMBER(IFERROR(SEARCH(Anketa!$E$3,'SDF biotopi'!$A2394,1),""))</f>
        <v>0</v>
      </c>
      <c r="J2394" t="str">
        <f>IF(I2394=1,COUNTIF($I$2:I2394,1),"")</f>
        <v/>
      </c>
      <c r="K2394" t="str">
        <f>IFERROR(INDEX($B$2:$B$2873,MATCH(ROWS($J$2:J2394),$J$2:$J$2873,0)),"")</f>
        <v/>
      </c>
    </row>
    <row r="2395" spans="1:11">
      <c r="A2395" s="60" t="s">
        <v>642</v>
      </c>
      <c r="B2395" s="60" t="s">
        <v>807</v>
      </c>
      <c r="C2395" s="59">
        <v>1.05</v>
      </c>
      <c r="D2395" s="60" t="s">
        <v>39</v>
      </c>
      <c r="E2395" s="60" t="s">
        <v>818</v>
      </c>
      <c r="F2395" s="60" t="s">
        <v>40</v>
      </c>
      <c r="G2395" s="60" t="s">
        <v>818</v>
      </c>
      <c r="H2395" s="60" t="s">
        <v>818</v>
      </c>
      <c r="I2395">
        <f>--ISNUMBER(IFERROR(SEARCH(Anketa!$E$3,'SDF biotopi'!$A2395,1),""))</f>
        <v>0</v>
      </c>
      <c r="J2395" t="str">
        <f>IF(I2395=1,COUNTIF($I$2:I2395,1),"")</f>
        <v/>
      </c>
      <c r="K2395" t="str">
        <f>IFERROR(INDEX($B$2:$B$2873,MATCH(ROWS($J$2:J2395),$J$2:$J$2873,0)),"")</f>
        <v/>
      </c>
    </row>
    <row r="2396" spans="1:11">
      <c r="A2396" s="60" t="s">
        <v>642</v>
      </c>
      <c r="B2396" s="60" t="s">
        <v>810</v>
      </c>
      <c r="C2396" s="59">
        <v>4.5999999999999996</v>
      </c>
      <c r="D2396" s="60" t="s">
        <v>39</v>
      </c>
      <c r="E2396" s="60" t="s">
        <v>41</v>
      </c>
      <c r="F2396" s="60" t="s">
        <v>40</v>
      </c>
      <c r="G2396" s="60" t="s">
        <v>210</v>
      </c>
      <c r="H2396" s="60" t="s">
        <v>210</v>
      </c>
      <c r="I2396">
        <f>--ISNUMBER(IFERROR(SEARCH(Anketa!$E$3,'SDF biotopi'!$A2396,1),""))</f>
        <v>0</v>
      </c>
      <c r="J2396" t="str">
        <f>IF(I2396=1,COUNTIF($I$2:I2396,1),"")</f>
        <v/>
      </c>
      <c r="K2396" t="str">
        <f>IFERROR(INDEX($B$2:$B$2873,MATCH(ROWS($J$2:J2396),$J$2:$J$2873,0)),"")</f>
        <v/>
      </c>
    </row>
    <row r="2397" spans="1:11">
      <c r="A2397" s="60" t="s">
        <v>642</v>
      </c>
      <c r="B2397" s="60" t="s">
        <v>802</v>
      </c>
      <c r="C2397" s="59">
        <v>0</v>
      </c>
      <c r="D2397" s="60" t="s">
        <v>838</v>
      </c>
      <c r="E2397" s="60" t="s">
        <v>818</v>
      </c>
      <c r="F2397" s="60" t="s">
        <v>40</v>
      </c>
      <c r="G2397" s="60" t="s">
        <v>818</v>
      </c>
      <c r="H2397" s="60" t="s">
        <v>818</v>
      </c>
      <c r="I2397">
        <f>--ISNUMBER(IFERROR(SEARCH(Anketa!$E$3,'SDF biotopi'!$A2397,1),""))</f>
        <v>0</v>
      </c>
      <c r="J2397" t="str">
        <f>IF(I2397=1,COUNTIF($I$2:I2397,1),"")</f>
        <v/>
      </c>
      <c r="K2397" t="str">
        <f>IFERROR(INDEX($B$2:$B$2873,MATCH(ROWS($J$2:J2397),$J$2:$J$2873,0)),"")</f>
        <v/>
      </c>
    </row>
    <row r="2398" spans="1:11">
      <c r="A2398" s="60" t="s">
        <v>642</v>
      </c>
      <c r="B2398" s="60" t="s">
        <v>833</v>
      </c>
      <c r="C2398" s="59">
        <v>0</v>
      </c>
      <c r="D2398" s="60" t="s">
        <v>838</v>
      </c>
      <c r="E2398" s="60" t="s">
        <v>818</v>
      </c>
      <c r="F2398" s="60" t="s">
        <v>40</v>
      </c>
      <c r="G2398" s="60" t="s">
        <v>818</v>
      </c>
      <c r="H2398" s="60" t="s">
        <v>818</v>
      </c>
      <c r="I2398">
        <f>--ISNUMBER(IFERROR(SEARCH(Anketa!$E$3,'SDF biotopi'!$A2398,1),""))</f>
        <v>0</v>
      </c>
      <c r="J2398" t="str">
        <f>IF(I2398=1,COUNTIF($I$2:I2398,1),"")</f>
        <v/>
      </c>
      <c r="K2398" t="str">
        <f>IFERROR(INDEX($B$2:$B$2873,MATCH(ROWS($J$2:J2398),$J$2:$J$2873,0)),"")</f>
        <v/>
      </c>
    </row>
    <row r="2399" spans="1:11">
      <c r="A2399" s="60" t="s">
        <v>644</v>
      </c>
      <c r="B2399" s="60" t="s">
        <v>802</v>
      </c>
      <c r="C2399" s="59">
        <v>6.07</v>
      </c>
      <c r="D2399" s="60" t="s">
        <v>39</v>
      </c>
      <c r="E2399" s="60" t="s">
        <v>818</v>
      </c>
      <c r="F2399" s="60" t="s">
        <v>40</v>
      </c>
      <c r="G2399" s="60" t="s">
        <v>818</v>
      </c>
      <c r="H2399" s="60" t="s">
        <v>818</v>
      </c>
      <c r="I2399">
        <f>--ISNUMBER(IFERROR(SEARCH(Anketa!$E$3,'SDF biotopi'!$A2399,1),""))</f>
        <v>0</v>
      </c>
      <c r="J2399" t="str">
        <f>IF(I2399=1,COUNTIF($I$2:I2399,1),"")</f>
        <v/>
      </c>
      <c r="K2399" t="str">
        <f>IFERROR(INDEX($B$2:$B$2873,MATCH(ROWS($J$2:J2399),$J$2:$J$2873,0)),"")</f>
        <v/>
      </c>
    </row>
    <row r="2400" spans="1:11">
      <c r="A2400" s="60" t="s">
        <v>644</v>
      </c>
      <c r="B2400" s="60" t="s">
        <v>811</v>
      </c>
      <c r="C2400" s="59">
        <v>81.48</v>
      </c>
      <c r="D2400" s="60" t="s">
        <v>39</v>
      </c>
      <c r="E2400" s="60" t="s">
        <v>41</v>
      </c>
      <c r="F2400" s="60" t="s">
        <v>40</v>
      </c>
      <c r="G2400" s="60" t="s">
        <v>210</v>
      </c>
      <c r="H2400" s="60" t="s">
        <v>41</v>
      </c>
      <c r="I2400">
        <f>--ISNUMBER(IFERROR(SEARCH(Anketa!$E$3,'SDF biotopi'!$A2400,1),""))</f>
        <v>0</v>
      </c>
      <c r="J2400" t="str">
        <f>IF(I2400=1,COUNTIF($I$2:I2400,1),"")</f>
        <v/>
      </c>
      <c r="K2400" t="str">
        <f>IFERROR(INDEX($B$2:$B$2873,MATCH(ROWS($J$2:J2400),$J$2:$J$2873,0)),"")</f>
        <v/>
      </c>
    </row>
    <row r="2401" spans="1:11">
      <c r="A2401" s="60" t="s">
        <v>644</v>
      </c>
      <c r="B2401" s="60" t="s">
        <v>808</v>
      </c>
      <c r="C2401" s="59">
        <v>11.5</v>
      </c>
      <c r="D2401" s="60" t="s">
        <v>39</v>
      </c>
      <c r="E2401" s="60" t="s">
        <v>40</v>
      </c>
      <c r="F2401" s="60" t="s">
        <v>40</v>
      </c>
      <c r="G2401" s="60" t="s">
        <v>210</v>
      </c>
      <c r="H2401" s="60" t="s">
        <v>41</v>
      </c>
      <c r="I2401">
        <f>--ISNUMBER(IFERROR(SEARCH(Anketa!$E$3,'SDF biotopi'!$A2401,1),""))</f>
        <v>0</v>
      </c>
      <c r="J2401" t="str">
        <f>IF(I2401=1,COUNTIF($I$2:I2401,1),"")</f>
        <v/>
      </c>
      <c r="K2401" t="str">
        <f>IFERROR(INDEX($B$2:$B$2873,MATCH(ROWS($J$2:J2401),$J$2:$J$2873,0)),"")</f>
        <v/>
      </c>
    </row>
    <row r="2402" spans="1:11">
      <c r="A2402" s="60" t="s">
        <v>644</v>
      </c>
      <c r="B2402" s="60" t="s">
        <v>812</v>
      </c>
      <c r="C2402" s="59">
        <v>2.15</v>
      </c>
      <c r="D2402" s="60" t="s">
        <v>39</v>
      </c>
      <c r="E2402" s="60" t="s">
        <v>818</v>
      </c>
      <c r="F2402" s="60" t="s">
        <v>40</v>
      </c>
      <c r="G2402" s="60" t="s">
        <v>818</v>
      </c>
      <c r="H2402" s="60" t="s">
        <v>818</v>
      </c>
      <c r="I2402">
        <f>--ISNUMBER(IFERROR(SEARCH(Anketa!$E$3,'SDF biotopi'!$A2402,1),""))</f>
        <v>0</v>
      </c>
      <c r="J2402" t="str">
        <f>IF(I2402=1,COUNTIF($I$2:I2402,1),"")</f>
        <v/>
      </c>
      <c r="K2402" t="str">
        <f>IFERROR(INDEX($B$2:$B$2873,MATCH(ROWS($J$2:J2402),$J$2:$J$2873,0)),"")</f>
        <v/>
      </c>
    </row>
    <row r="2403" spans="1:11">
      <c r="A2403" s="60" t="s">
        <v>644</v>
      </c>
      <c r="B2403" s="60" t="s">
        <v>803</v>
      </c>
      <c r="C2403" s="59">
        <v>7.1</v>
      </c>
      <c r="D2403" s="60" t="s">
        <v>39</v>
      </c>
      <c r="E2403" s="60" t="s">
        <v>818</v>
      </c>
      <c r="F2403" s="60" t="s">
        <v>40</v>
      </c>
      <c r="G2403" s="60" t="s">
        <v>818</v>
      </c>
      <c r="H2403" s="60" t="s">
        <v>818</v>
      </c>
      <c r="I2403">
        <f>--ISNUMBER(IFERROR(SEARCH(Anketa!$E$3,'SDF biotopi'!$A2403,1),""))</f>
        <v>0</v>
      </c>
      <c r="J2403" t="str">
        <f>IF(I2403=1,COUNTIF($I$2:I2403,1),"")</f>
        <v/>
      </c>
      <c r="K2403" t="str">
        <f>IFERROR(INDEX($B$2:$B$2873,MATCH(ROWS($J$2:J2403),$J$2:$J$2873,0)),"")</f>
        <v/>
      </c>
    </row>
    <row r="2404" spans="1:11">
      <c r="A2404" s="60" t="s">
        <v>644</v>
      </c>
      <c r="B2404" s="60" t="s">
        <v>816</v>
      </c>
      <c r="C2404" s="59">
        <v>19.25</v>
      </c>
      <c r="D2404" s="60" t="s">
        <v>39</v>
      </c>
      <c r="E2404" s="60" t="s">
        <v>818</v>
      </c>
      <c r="F2404" s="60" t="s">
        <v>40</v>
      </c>
      <c r="G2404" s="60" t="s">
        <v>818</v>
      </c>
      <c r="H2404" s="60" t="s">
        <v>818</v>
      </c>
      <c r="I2404">
        <f>--ISNUMBER(IFERROR(SEARCH(Anketa!$E$3,'SDF biotopi'!$A2404,1),""))</f>
        <v>0</v>
      </c>
      <c r="J2404" t="str">
        <f>IF(I2404=1,COUNTIF($I$2:I2404,1),"")</f>
        <v/>
      </c>
      <c r="K2404" t="str">
        <f>IFERROR(INDEX($B$2:$B$2873,MATCH(ROWS($J$2:J2404),$J$2:$J$2873,0)),"")</f>
        <v/>
      </c>
    </row>
    <row r="2405" spans="1:11">
      <c r="A2405" s="60" t="s">
        <v>644</v>
      </c>
      <c r="B2405" s="60" t="s">
        <v>807</v>
      </c>
      <c r="C2405" s="59">
        <v>11.64</v>
      </c>
      <c r="D2405" s="60" t="s">
        <v>39</v>
      </c>
      <c r="E2405" s="60" t="s">
        <v>41</v>
      </c>
      <c r="F2405" s="60" t="s">
        <v>40</v>
      </c>
      <c r="G2405" s="60" t="s">
        <v>210</v>
      </c>
      <c r="H2405" s="60" t="s">
        <v>41</v>
      </c>
      <c r="I2405">
        <f>--ISNUMBER(IFERROR(SEARCH(Anketa!$E$3,'SDF biotopi'!$A2405,1),""))</f>
        <v>0</v>
      </c>
      <c r="J2405" t="str">
        <f>IF(I2405=1,COUNTIF($I$2:I2405,1),"")</f>
        <v/>
      </c>
      <c r="K2405" t="str">
        <f>IFERROR(INDEX($B$2:$B$2873,MATCH(ROWS($J$2:J2405),$J$2:$J$2873,0)),"")</f>
        <v/>
      </c>
    </row>
    <row r="2406" spans="1:11">
      <c r="A2406" s="60" t="s">
        <v>646</v>
      </c>
      <c r="B2406" s="60" t="s">
        <v>808</v>
      </c>
      <c r="C2406" s="59">
        <v>98.12</v>
      </c>
      <c r="D2406" s="60" t="s">
        <v>39</v>
      </c>
      <c r="E2406" s="60" t="s">
        <v>210</v>
      </c>
      <c r="F2406" s="60" t="s">
        <v>40</v>
      </c>
      <c r="G2406" s="60" t="s">
        <v>210</v>
      </c>
      <c r="H2406" s="60" t="s">
        <v>210</v>
      </c>
      <c r="I2406">
        <f>--ISNUMBER(IFERROR(SEARCH(Anketa!$E$3,'SDF biotopi'!$A2406,1),""))</f>
        <v>0</v>
      </c>
      <c r="J2406" t="str">
        <f>IF(I2406=1,COUNTIF($I$2:I2406,1),"")</f>
        <v/>
      </c>
      <c r="K2406" t="str">
        <f>IFERROR(INDEX($B$2:$B$2873,MATCH(ROWS($J$2:J2406),$J$2:$J$2873,0)),"")</f>
        <v/>
      </c>
    </row>
    <row r="2407" spans="1:11">
      <c r="A2407" s="60" t="s">
        <v>646</v>
      </c>
      <c r="B2407" s="60" t="s">
        <v>807</v>
      </c>
      <c r="C2407" s="59">
        <v>1.35</v>
      </c>
      <c r="D2407" s="60" t="s">
        <v>39</v>
      </c>
      <c r="E2407" s="60" t="s">
        <v>818</v>
      </c>
      <c r="F2407" s="60" t="s">
        <v>40</v>
      </c>
      <c r="G2407" s="60" t="s">
        <v>818</v>
      </c>
      <c r="H2407" s="60" t="s">
        <v>818</v>
      </c>
      <c r="I2407">
        <f>--ISNUMBER(IFERROR(SEARCH(Anketa!$E$3,'SDF biotopi'!$A2407,1),""))</f>
        <v>0</v>
      </c>
      <c r="J2407" t="str">
        <f>IF(I2407=1,COUNTIF($I$2:I2407,1),"")</f>
        <v/>
      </c>
      <c r="K2407" t="str">
        <f>IFERROR(INDEX($B$2:$B$2873,MATCH(ROWS($J$2:J2407),$J$2:$J$2873,0)),"")</f>
        <v/>
      </c>
    </row>
    <row r="2408" spans="1:11">
      <c r="A2408" s="60" t="s">
        <v>646</v>
      </c>
      <c r="B2408" s="60" t="s">
        <v>828</v>
      </c>
      <c r="C2408" s="59">
        <v>25.89</v>
      </c>
      <c r="D2408" s="60" t="s">
        <v>39</v>
      </c>
      <c r="E2408" s="60" t="s">
        <v>41</v>
      </c>
      <c r="F2408" s="60" t="s">
        <v>40</v>
      </c>
      <c r="G2408" s="60" t="s">
        <v>41</v>
      </c>
      <c r="H2408" s="60" t="s">
        <v>41</v>
      </c>
      <c r="I2408">
        <f>--ISNUMBER(IFERROR(SEARCH(Anketa!$E$3,'SDF biotopi'!$A2408,1),""))</f>
        <v>0</v>
      </c>
      <c r="J2408" t="str">
        <f>IF(I2408=1,COUNTIF($I$2:I2408,1),"")</f>
        <v/>
      </c>
      <c r="K2408" t="str">
        <f>IFERROR(INDEX($B$2:$B$2873,MATCH(ROWS($J$2:J2408),$J$2:$J$2873,0)),"")</f>
        <v/>
      </c>
    </row>
    <row r="2409" spans="1:11">
      <c r="A2409" s="60" t="s">
        <v>646</v>
      </c>
      <c r="B2409" s="60" t="s">
        <v>814</v>
      </c>
      <c r="C2409" s="59">
        <v>118.78</v>
      </c>
      <c r="D2409" s="60" t="s">
        <v>39</v>
      </c>
      <c r="E2409" s="60" t="s">
        <v>210</v>
      </c>
      <c r="F2409" s="60" t="s">
        <v>40</v>
      </c>
      <c r="G2409" s="60" t="s">
        <v>210</v>
      </c>
      <c r="H2409" s="60" t="s">
        <v>210</v>
      </c>
      <c r="I2409">
        <f>--ISNUMBER(IFERROR(SEARCH(Anketa!$E$3,'SDF biotopi'!$A2409,1),""))</f>
        <v>0</v>
      </c>
      <c r="J2409" t="str">
        <f>IF(I2409=1,COUNTIF($I$2:I2409,1),"")</f>
        <v/>
      </c>
      <c r="K2409" t="str">
        <f>IFERROR(INDEX($B$2:$B$2873,MATCH(ROWS($J$2:J2409),$J$2:$J$2873,0)),"")</f>
        <v/>
      </c>
    </row>
    <row r="2410" spans="1:11">
      <c r="A2410" s="60" t="s">
        <v>646</v>
      </c>
      <c r="B2410" s="60" t="s">
        <v>810</v>
      </c>
      <c r="C2410" s="59">
        <v>0.57999999999999996</v>
      </c>
      <c r="D2410" s="60" t="s">
        <v>39</v>
      </c>
      <c r="E2410" s="60" t="s">
        <v>818</v>
      </c>
      <c r="F2410" s="60" t="s">
        <v>40</v>
      </c>
      <c r="G2410" s="60" t="s">
        <v>818</v>
      </c>
      <c r="H2410" s="60" t="s">
        <v>818</v>
      </c>
      <c r="I2410">
        <f>--ISNUMBER(IFERROR(SEARCH(Anketa!$E$3,'SDF biotopi'!$A2410,1),""))</f>
        <v>0</v>
      </c>
      <c r="J2410" t="str">
        <f>IF(I2410=1,COUNTIF($I$2:I2410,1),"")</f>
        <v/>
      </c>
      <c r="K2410" t="str">
        <f>IFERROR(INDEX($B$2:$B$2873,MATCH(ROWS($J$2:J2410),$J$2:$J$2873,0)),"")</f>
        <v/>
      </c>
    </row>
    <row r="2411" spans="1:11">
      <c r="A2411" s="60" t="s">
        <v>648</v>
      </c>
      <c r="B2411" s="60" t="s">
        <v>815</v>
      </c>
      <c r="C2411" s="59">
        <v>0.17</v>
      </c>
      <c r="D2411" s="60" t="s">
        <v>39</v>
      </c>
      <c r="E2411" s="60" t="s">
        <v>818</v>
      </c>
      <c r="F2411" s="60" t="s">
        <v>40</v>
      </c>
      <c r="G2411" s="60" t="s">
        <v>818</v>
      </c>
      <c r="H2411" s="60" t="s">
        <v>818</v>
      </c>
      <c r="I2411">
        <f>--ISNUMBER(IFERROR(SEARCH(Anketa!$E$3,'SDF biotopi'!$A2411,1),""))</f>
        <v>0</v>
      </c>
      <c r="J2411" t="str">
        <f>IF(I2411=1,COUNTIF($I$2:I2411,1),"")</f>
        <v/>
      </c>
      <c r="K2411" t="str">
        <f>IFERROR(INDEX($B$2:$B$2873,MATCH(ROWS($J$2:J2411),$J$2:$J$2873,0)),"")</f>
        <v/>
      </c>
    </row>
    <row r="2412" spans="1:11">
      <c r="A2412" s="60" t="s">
        <v>648</v>
      </c>
      <c r="B2412" s="60" t="s">
        <v>820</v>
      </c>
      <c r="C2412" s="59">
        <v>18.53</v>
      </c>
      <c r="D2412" s="60" t="s">
        <v>39</v>
      </c>
      <c r="E2412" s="60" t="s">
        <v>210</v>
      </c>
      <c r="F2412" s="60" t="s">
        <v>40</v>
      </c>
      <c r="G2412" s="60" t="s">
        <v>41</v>
      </c>
      <c r="H2412" s="60" t="s">
        <v>41</v>
      </c>
      <c r="I2412">
        <f>--ISNUMBER(IFERROR(SEARCH(Anketa!$E$3,'SDF biotopi'!$A2412,1),""))</f>
        <v>0</v>
      </c>
      <c r="J2412" t="str">
        <f>IF(I2412=1,COUNTIF($I$2:I2412,1),"")</f>
        <v/>
      </c>
      <c r="K2412" t="str">
        <f>IFERROR(INDEX($B$2:$B$2873,MATCH(ROWS($J$2:J2412),$J$2:$J$2873,0)),"")</f>
        <v/>
      </c>
    </row>
    <row r="2413" spans="1:11">
      <c r="A2413" s="60" t="s">
        <v>648</v>
      </c>
      <c r="B2413" s="60" t="s">
        <v>817</v>
      </c>
      <c r="C2413" s="59">
        <v>0.52</v>
      </c>
      <c r="D2413" s="60" t="s">
        <v>39</v>
      </c>
      <c r="E2413" s="60" t="s">
        <v>40</v>
      </c>
      <c r="F2413" s="60" t="s">
        <v>40</v>
      </c>
      <c r="G2413" s="60" t="s">
        <v>41</v>
      </c>
      <c r="H2413" s="60" t="s">
        <v>40</v>
      </c>
      <c r="I2413">
        <f>--ISNUMBER(IFERROR(SEARCH(Anketa!$E$3,'SDF biotopi'!$A2413,1),""))</f>
        <v>0</v>
      </c>
      <c r="J2413" t="str">
        <f>IF(I2413=1,COUNTIF($I$2:I2413,1),"")</f>
        <v/>
      </c>
      <c r="K2413" t="str">
        <f>IFERROR(INDEX($B$2:$B$2873,MATCH(ROWS($J$2:J2413),$J$2:$J$2873,0)),"")</f>
        <v/>
      </c>
    </row>
    <row r="2414" spans="1:11">
      <c r="A2414" s="60" t="s">
        <v>648</v>
      </c>
      <c r="B2414" s="60" t="s">
        <v>821</v>
      </c>
      <c r="C2414" s="59">
        <v>7.34</v>
      </c>
      <c r="D2414" s="60" t="s">
        <v>39</v>
      </c>
      <c r="E2414" s="60" t="s">
        <v>41</v>
      </c>
      <c r="F2414" s="60" t="s">
        <v>40</v>
      </c>
      <c r="G2414" s="60" t="s">
        <v>41</v>
      </c>
      <c r="H2414" s="60" t="s">
        <v>41</v>
      </c>
      <c r="I2414">
        <f>--ISNUMBER(IFERROR(SEARCH(Anketa!$E$3,'SDF biotopi'!$A2414,1),""))</f>
        <v>0</v>
      </c>
      <c r="J2414" t="str">
        <f>IF(I2414=1,COUNTIF($I$2:I2414,1),"")</f>
        <v/>
      </c>
      <c r="K2414" t="str">
        <f>IFERROR(INDEX($B$2:$B$2873,MATCH(ROWS($J$2:J2414),$J$2:$J$2873,0)),"")</f>
        <v/>
      </c>
    </row>
    <row r="2415" spans="1:11">
      <c r="A2415" s="60" t="s">
        <v>648</v>
      </c>
      <c r="B2415" s="60" t="s">
        <v>825</v>
      </c>
      <c r="C2415" s="59">
        <v>189.66</v>
      </c>
      <c r="D2415" s="60" t="s">
        <v>39</v>
      </c>
      <c r="E2415" s="60" t="s">
        <v>210</v>
      </c>
      <c r="F2415" s="60" t="s">
        <v>40</v>
      </c>
      <c r="G2415" s="60" t="s">
        <v>41</v>
      </c>
      <c r="H2415" s="60" t="s">
        <v>210</v>
      </c>
      <c r="I2415">
        <f>--ISNUMBER(IFERROR(SEARCH(Anketa!$E$3,'SDF biotopi'!$A2415,1),""))</f>
        <v>0</v>
      </c>
      <c r="J2415" t="str">
        <f>IF(I2415=1,COUNTIF($I$2:I2415,1),"")</f>
        <v/>
      </c>
      <c r="K2415" t="str">
        <f>IFERROR(INDEX($B$2:$B$2873,MATCH(ROWS($J$2:J2415),$J$2:$J$2873,0)),"")</f>
        <v/>
      </c>
    </row>
    <row r="2416" spans="1:11">
      <c r="A2416" s="60" t="s">
        <v>650</v>
      </c>
      <c r="B2416" s="60" t="s">
        <v>817</v>
      </c>
      <c r="C2416" s="59">
        <v>9.7899999999999991</v>
      </c>
      <c r="D2416" s="60" t="s">
        <v>39</v>
      </c>
      <c r="E2416" s="60" t="s">
        <v>41</v>
      </c>
      <c r="F2416" s="60" t="s">
        <v>40</v>
      </c>
      <c r="G2416" s="60" t="s">
        <v>41</v>
      </c>
      <c r="H2416" s="60" t="s">
        <v>210</v>
      </c>
      <c r="I2416">
        <f>--ISNUMBER(IFERROR(SEARCH(Anketa!$E$3,'SDF biotopi'!$A2416,1),""))</f>
        <v>0</v>
      </c>
      <c r="J2416" t="str">
        <f>IF(I2416=1,COUNTIF($I$2:I2416,1),"")</f>
        <v/>
      </c>
      <c r="K2416" t="str">
        <f>IFERROR(INDEX($B$2:$B$2873,MATCH(ROWS($J$2:J2416),$J$2:$J$2873,0)),"")</f>
        <v/>
      </c>
    </row>
    <row r="2417" spans="1:11">
      <c r="A2417" s="60" t="s">
        <v>650</v>
      </c>
      <c r="B2417" s="60" t="s">
        <v>825</v>
      </c>
      <c r="C2417" s="59">
        <v>218.27</v>
      </c>
      <c r="D2417" s="60" t="s">
        <v>39</v>
      </c>
      <c r="E2417" s="60" t="s">
        <v>41</v>
      </c>
      <c r="F2417" s="60" t="s">
        <v>40</v>
      </c>
      <c r="G2417" s="60" t="s">
        <v>41</v>
      </c>
      <c r="H2417" s="60" t="s">
        <v>210</v>
      </c>
      <c r="I2417">
        <f>--ISNUMBER(IFERROR(SEARCH(Anketa!$E$3,'SDF biotopi'!$A2417,1),""))</f>
        <v>0</v>
      </c>
      <c r="J2417" t="str">
        <f>IF(I2417=1,COUNTIF($I$2:I2417,1),"")</f>
        <v/>
      </c>
      <c r="K2417" t="str">
        <f>IFERROR(INDEX($B$2:$B$2873,MATCH(ROWS($J$2:J2417),$J$2:$J$2873,0)),"")</f>
        <v/>
      </c>
    </row>
    <row r="2418" spans="1:11">
      <c r="A2418" s="60" t="s">
        <v>650</v>
      </c>
      <c r="B2418" s="60" t="s">
        <v>823</v>
      </c>
      <c r="C2418" s="59">
        <v>228.65</v>
      </c>
      <c r="D2418" s="60" t="s">
        <v>39</v>
      </c>
      <c r="E2418" s="60" t="s">
        <v>40</v>
      </c>
      <c r="F2418" s="60" t="s">
        <v>210</v>
      </c>
      <c r="G2418" s="60" t="s">
        <v>40</v>
      </c>
      <c r="H2418" s="60" t="s">
        <v>40</v>
      </c>
      <c r="I2418">
        <f>--ISNUMBER(IFERROR(SEARCH(Anketa!$E$3,'SDF biotopi'!$A2418,1),""))</f>
        <v>0</v>
      </c>
      <c r="J2418" t="str">
        <f>IF(I2418=1,COUNTIF($I$2:I2418,1),"")</f>
        <v/>
      </c>
      <c r="K2418" t="str">
        <f>IFERROR(INDEX($B$2:$B$2873,MATCH(ROWS($J$2:J2418),$J$2:$J$2873,0)),"")</f>
        <v/>
      </c>
    </row>
    <row r="2419" spans="1:11">
      <c r="A2419" s="60" t="s">
        <v>650</v>
      </c>
      <c r="B2419" s="60" t="s">
        <v>803</v>
      </c>
      <c r="C2419" s="59">
        <v>2.61</v>
      </c>
      <c r="D2419" s="60" t="s">
        <v>39</v>
      </c>
      <c r="E2419" s="60" t="s">
        <v>50</v>
      </c>
      <c r="F2419" s="60" t="s">
        <v>824</v>
      </c>
      <c r="G2419" s="60" t="s">
        <v>824</v>
      </c>
      <c r="H2419" s="60" t="s">
        <v>824</v>
      </c>
      <c r="I2419">
        <f>--ISNUMBER(IFERROR(SEARCH(Anketa!$E$3,'SDF biotopi'!$A2419,1),""))</f>
        <v>0</v>
      </c>
      <c r="J2419" t="str">
        <f>IF(I2419=1,COUNTIF($I$2:I2419,1),"")</f>
        <v/>
      </c>
      <c r="K2419" t="str">
        <f>IFERROR(INDEX($B$2:$B$2873,MATCH(ROWS($J$2:J2419),$J$2:$J$2873,0)),"")</f>
        <v/>
      </c>
    </row>
    <row r="2420" spans="1:11">
      <c r="A2420" s="60" t="s">
        <v>650</v>
      </c>
      <c r="B2420" s="60" t="s">
        <v>822</v>
      </c>
      <c r="C2420" s="59">
        <v>6.84</v>
      </c>
      <c r="D2420" s="60" t="s">
        <v>39</v>
      </c>
      <c r="E2420" s="60" t="s">
        <v>41</v>
      </c>
      <c r="F2420" s="60" t="s">
        <v>40</v>
      </c>
      <c r="G2420" s="60" t="s">
        <v>41</v>
      </c>
      <c r="H2420" s="60" t="s">
        <v>210</v>
      </c>
      <c r="I2420">
        <f>--ISNUMBER(IFERROR(SEARCH(Anketa!$E$3,'SDF biotopi'!$A2420,1),""))</f>
        <v>0</v>
      </c>
      <c r="J2420" t="str">
        <f>IF(I2420=1,COUNTIF($I$2:I2420,1),"")</f>
        <v/>
      </c>
      <c r="K2420" t="str">
        <f>IFERROR(INDEX($B$2:$B$2873,MATCH(ROWS($J$2:J2420),$J$2:$J$2873,0)),"")</f>
        <v/>
      </c>
    </row>
    <row r="2421" spans="1:11">
      <c r="A2421" s="60" t="s">
        <v>650</v>
      </c>
      <c r="B2421" s="60" t="s">
        <v>827</v>
      </c>
      <c r="C2421" s="59">
        <v>7.87</v>
      </c>
      <c r="D2421" s="60" t="s">
        <v>39</v>
      </c>
      <c r="E2421" s="60" t="s">
        <v>41</v>
      </c>
      <c r="F2421" s="60" t="s">
        <v>40</v>
      </c>
      <c r="G2421" s="60" t="s">
        <v>41</v>
      </c>
      <c r="H2421" s="60" t="s">
        <v>210</v>
      </c>
      <c r="I2421">
        <f>--ISNUMBER(IFERROR(SEARCH(Anketa!$E$3,'SDF biotopi'!$A2421,1),""))</f>
        <v>0</v>
      </c>
      <c r="J2421" t="str">
        <f>IF(I2421=1,COUNTIF($I$2:I2421,1),"")</f>
        <v/>
      </c>
      <c r="K2421" t="str">
        <f>IFERROR(INDEX($B$2:$B$2873,MATCH(ROWS($J$2:J2421),$J$2:$J$2873,0)),"")</f>
        <v/>
      </c>
    </row>
    <row r="2422" spans="1:11">
      <c r="A2422" s="60" t="s">
        <v>650</v>
      </c>
      <c r="B2422" s="60" t="s">
        <v>815</v>
      </c>
      <c r="C2422" s="59">
        <v>11.35</v>
      </c>
      <c r="D2422" s="60" t="s">
        <v>39</v>
      </c>
      <c r="E2422" s="60" t="s">
        <v>41</v>
      </c>
      <c r="F2422" s="60" t="s">
        <v>40</v>
      </c>
      <c r="G2422" s="60" t="s">
        <v>41</v>
      </c>
      <c r="H2422" s="60" t="s">
        <v>210</v>
      </c>
      <c r="I2422">
        <f>--ISNUMBER(IFERROR(SEARCH(Anketa!$E$3,'SDF biotopi'!$A2422,1),""))</f>
        <v>0</v>
      </c>
      <c r="J2422" t="str">
        <f>IF(I2422=1,COUNTIF($I$2:I2422,1),"")</f>
        <v/>
      </c>
      <c r="K2422" t="str">
        <f>IFERROR(INDEX($B$2:$B$2873,MATCH(ROWS($J$2:J2422),$J$2:$J$2873,0)),"")</f>
        <v/>
      </c>
    </row>
    <row r="2423" spans="1:11">
      <c r="A2423" s="60" t="s">
        <v>652</v>
      </c>
      <c r="B2423" s="60" t="s">
        <v>811</v>
      </c>
      <c r="C2423" s="59">
        <v>0</v>
      </c>
      <c r="D2423" s="60" t="s">
        <v>67</v>
      </c>
      <c r="E2423" s="60" t="s">
        <v>50</v>
      </c>
      <c r="F2423" s="60" t="s">
        <v>824</v>
      </c>
      <c r="G2423" s="60" t="s">
        <v>824</v>
      </c>
      <c r="H2423" s="60" t="s">
        <v>824</v>
      </c>
      <c r="I2423">
        <f>--ISNUMBER(IFERROR(SEARCH(Anketa!$E$3,'SDF biotopi'!$A2423,1),""))</f>
        <v>0</v>
      </c>
      <c r="J2423" t="str">
        <f>IF(I2423=1,COUNTIF($I$2:I2423,1),"")</f>
        <v/>
      </c>
      <c r="K2423" t="str">
        <f>IFERROR(INDEX($B$2:$B$2873,MATCH(ROWS($J$2:J2423),$J$2:$J$2873,0)),"")</f>
        <v/>
      </c>
    </row>
    <row r="2424" spans="1:11">
      <c r="A2424" s="60" t="s">
        <v>652</v>
      </c>
      <c r="B2424" s="60" t="s">
        <v>802</v>
      </c>
      <c r="C2424" s="59">
        <v>10.82</v>
      </c>
      <c r="D2424" s="60" t="s">
        <v>39</v>
      </c>
      <c r="E2424" s="60" t="s">
        <v>40</v>
      </c>
      <c r="F2424" s="60" t="s">
        <v>40</v>
      </c>
      <c r="G2424" s="60" t="s">
        <v>210</v>
      </c>
      <c r="H2424" s="60" t="s">
        <v>41</v>
      </c>
      <c r="I2424">
        <f>--ISNUMBER(IFERROR(SEARCH(Anketa!$E$3,'SDF biotopi'!$A2424,1),""))</f>
        <v>0</v>
      </c>
      <c r="J2424" t="str">
        <f>IF(I2424=1,COUNTIF($I$2:I2424,1),"")</f>
        <v/>
      </c>
      <c r="K2424" t="str">
        <f>IFERROR(INDEX($B$2:$B$2873,MATCH(ROWS($J$2:J2424),$J$2:$J$2873,0)),"")</f>
        <v/>
      </c>
    </row>
    <row r="2425" spans="1:11">
      <c r="A2425" s="60" t="s">
        <v>652</v>
      </c>
      <c r="B2425" s="60" t="s">
        <v>816</v>
      </c>
      <c r="C2425" s="59">
        <v>15.61</v>
      </c>
      <c r="D2425" s="60" t="s">
        <v>39</v>
      </c>
      <c r="E2425" s="60" t="s">
        <v>818</v>
      </c>
      <c r="F2425" s="60" t="s">
        <v>40</v>
      </c>
      <c r="G2425" s="60" t="s">
        <v>818</v>
      </c>
      <c r="H2425" s="60" t="s">
        <v>818</v>
      </c>
      <c r="I2425">
        <f>--ISNUMBER(IFERROR(SEARCH(Anketa!$E$3,'SDF biotopi'!$A2425,1),""))</f>
        <v>0</v>
      </c>
      <c r="J2425" t="str">
        <f>IF(I2425=1,COUNTIF($I$2:I2425,1),"")</f>
        <v/>
      </c>
      <c r="K2425" t="str">
        <f>IFERROR(INDEX($B$2:$B$2873,MATCH(ROWS($J$2:J2425),$J$2:$J$2873,0)),"")</f>
        <v/>
      </c>
    </row>
    <row r="2426" spans="1:11">
      <c r="A2426" s="60" t="s">
        <v>652</v>
      </c>
      <c r="B2426" s="60" t="s">
        <v>807</v>
      </c>
      <c r="C2426" s="59">
        <v>2.93</v>
      </c>
      <c r="D2426" s="60" t="s">
        <v>39</v>
      </c>
      <c r="E2426" s="60" t="s">
        <v>40</v>
      </c>
      <c r="F2426" s="60" t="s">
        <v>40</v>
      </c>
      <c r="G2426" s="60" t="s">
        <v>210</v>
      </c>
      <c r="H2426" s="60" t="s">
        <v>41</v>
      </c>
      <c r="I2426">
        <f>--ISNUMBER(IFERROR(SEARCH(Anketa!$E$3,'SDF biotopi'!$A2426,1),""))</f>
        <v>0</v>
      </c>
      <c r="J2426" t="str">
        <f>IF(I2426=1,COUNTIF($I$2:I2426,1),"")</f>
        <v/>
      </c>
      <c r="K2426" t="str">
        <f>IFERROR(INDEX($B$2:$B$2873,MATCH(ROWS($J$2:J2426),$J$2:$J$2873,0)),"")</f>
        <v/>
      </c>
    </row>
    <row r="2427" spans="1:11">
      <c r="A2427" s="60" t="s">
        <v>654</v>
      </c>
      <c r="B2427" s="60" t="s">
        <v>802</v>
      </c>
      <c r="C2427" s="59">
        <v>0.1</v>
      </c>
      <c r="D2427" s="60" t="s">
        <v>39</v>
      </c>
      <c r="E2427" s="60" t="s">
        <v>40</v>
      </c>
      <c r="F2427" s="60" t="s">
        <v>40</v>
      </c>
      <c r="G2427" s="60" t="s">
        <v>41</v>
      </c>
      <c r="H2427" s="60" t="s">
        <v>40</v>
      </c>
      <c r="I2427">
        <f>--ISNUMBER(IFERROR(SEARCH(Anketa!$E$3,'SDF biotopi'!$A2427,1),""))</f>
        <v>0</v>
      </c>
      <c r="J2427" t="str">
        <f>IF(I2427=1,COUNTIF($I$2:I2427,1),"")</f>
        <v/>
      </c>
      <c r="K2427" t="str">
        <f>IFERROR(INDEX($B$2:$B$2873,MATCH(ROWS($J$2:J2427),$J$2:$J$2873,0)),"")</f>
        <v/>
      </c>
    </row>
    <row r="2428" spans="1:11">
      <c r="A2428" s="60" t="s">
        <v>654</v>
      </c>
      <c r="B2428" s="60" t="s">
        <v>807</v>
      </c>
      <c r="C2428" s="59">
        <v>145.26</v>
      </c>
      <c r="D2428" s="60" t="s">
        <v>39</v>
      </c>
      <c r="E2428" s="60" t="s">
        <v>41</v>
      </c>
      <c r="F2428" s="60" t="s">
        <v>40</v>
      </c>
      <c r="G2428" s="60" t="s">
        <v>41</v>
      </c>
      <c r="H2428" s="60" t="s">
        <v>41</v>
      </c>
      <c r="I2428">
        <f>--ISNUMBER(IFERROR(SEARCH(Anketa!$E$3,'SDF biotopi'!$A2428,1),""))</f>
        <v>0</v>
      </c>
      <c r="J2428" t="str">
        <f>IF(I2428=1,COUNTIF($I$2:I2428,1),"")</f>
        <v/>
      </c>
      <c r="K2428" t="str">
        <f>IFERROR(INDEX($B$2:$B$2873,MATCH(ROWS($J$2:J2428),$J$2:$J$2873,0)),"")</f>
        <v/>
      </c>
    </row>
    <row r="2429" spans="1:11">
      <c r="A2429" s="60" t="s">
        <v>654</v>
      </c>
      <c r="B2429" s="60" t="s">
        <v>808</v>
      </c>
      <c r="C2429" s="59">
        <v>9.74</v>
      </c>
      <c r="D2429" s="60" t="s">
        <v>39</v>
      </c>
      <c r="E2429" s="60" t="s">
        <v>40</v>
      </c>
      <c r="F2429" s="60" t="s">
        <v>40</v>
      </c>
      <c r="G2429" s="60" t="s">
        <v>210</v>
      </c>
      <c r="H2429" s="60" t="s">
        <v>41</v>
      </c>
      <c r="I2429">
        <f>--ISNUMBER(IFERROR(SEARCH(Anketa!$E$3,'SDF biotopi'!$A2429,1),""))</f>
        <v>0</v>
      </c>
      <c r="J2429" t="str">
        <f>IF(I2429=1,COUNTIF($I$2:I2429,1),"")</f>
        <v/>
      </c>
      <c r="K2429" t="str">
        <f>IFERROR(INDEX($B$2:$B$2873,MATCH(ROWS($J$2:J2429),$J$2:$J$2873,0)),"")</f>
        <v/>
      </c>
    </row>
    <row r="2430" spans="1:11">
      <c r="A2430" s="60" t="s">
        <v>656</v>
      </c>
      <c r="B2430" s="60" t="s">
        <v>812</v>
      </c>
      <c r="C2430" s="59">
        <v>1.64</v>
      </c>
      <c r="D2430" s="60" t="s">
        <v>39</v>
      </c>
      <c r="E2430" s="60" t="s">
        <v>818</v>
      </c>
      <c r="F2430" s="60" t="s">
        <v>818</v>
      </c>
      <c r="G2430" s="60" t="s">
        <v>818</v>
      </c>
      <c r="H2430" s="60" t="s">
        <v>818</v>
      </c>
      <c r="I2430">
        <f>--ISNUMBER(IFERROR(SEARCH(Anketa!$E$3,'SDF biotopi'!$A2430,1),""))</f>
        <v>0</v>
      </c>
      <c r="J2430" t="str">
        <f>IF(I2430=1,COUNTIF($I$2:I2430,1),"")</f>
        <v/>
      </c>
      <c r="K2430" t="str">
        <f>IFERROR(INDEX($B$2:$B$2873,MATCH(ROWS($J$2:J2430),$J$2:$J$2873,0)),"")</f>
        <v/>
      </c>
    </row>
    <row r="2431" spans="1:11">
      <c r="A2431" s="60" t="s">
        <v>656</v>
      </c>
      <c r="B2431" s="60" t="s">
        <v>807</v>
      </c>
      <c r="C2431" s="59">
        <v>2.9</v>
      </c>
      <c r="D2431" s="60" t="s">
        <v>39</v>
      </c>
      <c r="E2431" s="60" t="s">
        <v>40</v>
      </c>
      <c r="F2431" s="60" t="s">
        <v>40</v>
      </c>
      <c r="G2431" s="60" t="s">
        <v>210</v>
      </c>
      <c r="H2431" s="60" t="s">
        <v>40</v>
      </c>
      <c r="I2431">
        <f>--ISNUMBER(IFERROR(SEARCH(Anketa!$E$3,'SDF biotopi'!$A2431,1),""))</f>
        <v>0</v>
      </c>
      <c r="J2431" t="str">
        <f>IF(I2431=1,COUNTIF($I$2:I2431,1),"")</f>
        <v/>
      </c>
      <c r="K2431" t="str">
        <f>IFERROR(INDEX($B$2:$B$2873,MATCH(ROWS($J$2:J2431),$J$2:$J$2873,0)),"")</f>
        <v/>
      </c>
    </row>
    <row r="2432" spans="1:11">
      <c r="A2432" s="60" t="s">
        <v>656</v>
      </c>
      <c r="B2432" s="60" t="s">
        <v>802</v>
      </c>
      <c r="C2432" s="59">
        <v>2.0499999999999998</v>
      </c>
      <c r="D2432" s="60" t="s">
        <v>39</v>
      </c>
      <c r="E2432" s="60" t="s">
        <v>818</v>
      </c>
      <c r="F2432" s="60" t="s">
        <v>818</v>
      </c>
      <c r="G2432" s="60" t="s">
        <v>818</v>
      </c>
      <c r="H2432" s="60" t="s">
        <v>818</v>
      </c>
      <c r="I2432">
        <f>--ISNUMBER(IFERROR(SEARCH(Anketa!$E$3,'SDF biotopi'!$A2432,1),""))</f>
        <v>0</v>
      </c>
      <c r="J2432" t="str">
        <f>IF(I2432=1,COUNTIF($I$2:I2432,1),"")</f>
        <v/>
      </c>
      <c r="K2432" t="str">
        <f>IFERROR(INDEX($B$2:$B$2873,MATCH(ROWS($J$2:J2432),$J$2:$J$2873,0)),"")</f>
        <v/>
      </c>
    </row>
    <row r="2433" spans="1:11">
      <c r="A2433" s="60" t="s">
        <v>656</v>
      </c>
      <c r="B2433" s="60" t="s">
        <v>816</v>
      </c>
      <c r="C2433" s="59">
        <v>4.75</v>
      </c>
      <c r="D2433" s="60" t="s">
        <v>39</v>
      </c>
      <c r="E2433" s="60" t="s">
        <v>818</v>
      </c>
      <c r="F2433" s="60" t="s">
        <v>40</v>
      </c>
      <c r="G2433" s="60" t="s">
        <v>818</v>
      </c>
      <c r="H2433" s="60" t="s">
        <v>818</v>
      </c>
      <c r="I2433">
        <f>--ISNUMBER(IFERROR(SEARCH(Anketa!$E$3,'SDF biotopi'!$A2433,1),""))</f>
        <v>0</v>
      </c>
      <c r="J2433" t="str">
        <f>IF(I2433=1,COUNTIF($I$2:I2433,1),"")</f>
        <v/>
      </c>
      <c r="K2433" t="str">
        <f>IFERROR(INDEX($B$2:$B$2873,MATCH(ROWS($J$2:J2433),$J$2:$J$2873,0)),"")</f>
        <v/>
      </c>
    </row>
    <row r="2434" spans="1:11">
      <c r="A2434" s="60" t="s">
        <v>656</v>
      </c>
      <c r="B2434" s="60" t="s">
        <v>810</v>
      </c>
      <c r="C2434" s="59">
        <v>14.04</v>
      </c>
      <c r="D2434" s="60" t="s">
        <v>39</v>
      </c>
      <c r="E2434" s="60" t="s">
        <v>210</v>
      </c>
      <c r="F2434" s="60" t="s">
        <v>40</v>
      </c>
      <c r="G2434" s="60" t="s">
        <v>210</v>
      </c>
      <c r="H2434" s="60" t="s">
        <v>210</v>
      </c>
      <c r="I2434">
        <f>--ISNUMBER(IFERROR(SEARCH(Anketa!$E$3,'SDF biotopi'!$A2434,1),""))</f>
        <v>0</v>
      </c>
      <c r="J2434" t="str">
        <f>IF(I2434=1,COUNTIF($I$2:I2434,1),"")</f>
        <v/>
      </c>
      <c r="K2434" t="str">
        <f>IFERROR(INDEX($B$2:$B$2873,MATCH(ROWS($J$2:J2434),$J$2:$J$2873,0)),"")</f>
        <v/>
      </c>
    </row>
    <row r="2435" spans="1:11">
      <c r="A2435" s="60" t="s">
        <v>656</v>
      </c>
      <c r="B2435" s="60" t="s">
        <v>803</v>
      </c>
      <c r="C2435" s="59">
        <v>11.19</v>
      </c>
      <c r="D2435" s="60" t="s">
        <v>39</v>
      </c>
      <c r="E2435" s="60" t="s">
        <v>40</v>
      </c>
      <c r="F2435" s="60" t="s">
        <v>40</v>
      </c>
      <c r="G2435" s="60" t="s">
        <v>41</v>
      </c>
      <c r="H2435" s="60" t="s">
        <v>210</v>
      </c>
      <c r="I2435">
        <f>--ISNUMBER(IFERROR(SEARCH(Anketa!$E$3,'SDF biotopi'!$A2435,1),""))</f>
        <v>0</v>
      </c>
      <c r="J2435" t="str">
        <f>IF(I2435=1,COUNTIF($I$2:I2435,1),"")</f>
        <v/>
      </c>
      <c r="K2435" t="str">
        <f>IFERROR(INDEX($B$2:$B$2873,MATCH(ROWS($J$2:J2435),$J$2:$J$2873,0)),"")</f>
        <v/>
      </c>
    </row>
    <row r="2436" spans="1:11">
      <c r="A2436" s="60" t="s">
        <v>656</v>
      </c>
      <c r="B2436" s="60" t="s">
        <v>808</v>
      </c>
      <c r="C2436" s="59">
        <v>29.2</v>
      </c>
      <c r="D2436" s="60" t="s">
        <v>39</v>
      </c>
      <c r="E2436" s="60" t="s">
        <v>210</v>
      </c>
      <c r="F2436" s="60" t="s">
        <v>40</v>
      </c>
      <c r="G2436" s="60" t="s">
        <v>210</v>
      </c>
      <c r="H2436" s="60" t="s">
        <v>210</v>
      </c>
      <c r="I2436">
        <f>--ISNUMBER(IFERROR(SEARCH(Anketa!$E$3,'SDF biotopi'!$A2436,1),""))</f>
        <v>0</v>
      </c>
      <c r="J2436" t="str">
        <f>IF(I2436=1,COUNTIF($I$2:I2436,1),"")</f>
        <v/>
      </c>
      <c r="K2436" t="str">
        <f>IFERROR(INDEX($B$2:$B$2873,MATCH(ROWS($J$2:J2436),$J$2:$J$2873,0)),"")</f>
        <v/>
      </c>
    </row>
    <row r="2437" spans="1:11">
      <c r="A2437" s="60" t="s">
        <v>656</v>
      </c>
      <c r="B2437" s="60" t="s">
        <v>828</v>
      </c>
      <c r="C2437" s="59">
        <v>0</v>
      </c>
      <c r="D2437" s="60" t="s">
        <v>67</v>
      </c>
      <c r="E2437" s="60" t="s">
        <v>50</v>
      </c>
      <c r="F2437" s="60" t="s">
        <v>824</v>
      </c>
      <c r="G2437" s="60" t="s">
        <v>824</v>
      </c>
      <c r="H2437" s="60" t="s">
        <v>824</v>
      </c>
      <c r="I2437">
        <f>--ISNUMBER(IFERROR(SEARCH(Anketa!$E$3,'SDF biotopi'!$A2437,1),""))</f>
        <v>0</v>
      </c>
      <c r="J2437" t="str">
        <f>IF(I2437=1,COUNTIF($I$2:I2437,1),"")</f>
        <v/>
      </c>
      <c r="K2437" t="str">
        <f>IFERROR(INDEX($B$2:$B$2873,MATCH(ROWS($J$2:J2437),$J$2:$J$2873,0)),"")</f>
        <v/>
      </c>
    </row>
    <row r="2438" spans="1:11">
      <c r="A2438" s="60" t="s">
        <v>656</v>
      </c>
      <c r="B2438" s="60" t="s">
        <v>814</v>
      </c>
      <c r="C2438" s="59">
        <v>63.37</v>
      </c>
      <c r="D2438" s="60" t="s">
        <v>39</v>
      </c>
      <c r="E2438" s="60" t="s">
        <v>41</v>
      </c>
      <c r="F2438" s="60" t="s">
        <v>40</v>
      </c>
      <c r="G2438" s="60" t="s">
        <v>41</v>
      </c>
      <c r="H2438" s="60" t="s">
        <v>41</v>
      </c>
      <c r="I2438">
        <f>--ISNUMBER(IFERROR(SEARCH(Anketa!$E$3,'SDF biotopi'!$A2438,1),""))</f>
        <v>0</v>
      </c>
      <c r="J2438" t="str">
        <f>IF(I2438=1,COUNTIF($I$2:I2438,1),"")</f>
        <v/>
      </c>
      <c r="K2438" t="str">
        <f>IFERROR(INDEX($B$2:$B$2873,MATCH(ROWS($J$2:J2438),$J$2:$J$2873,0)),"")</f>
        <v/>
      </c>
    </row>
    <row r="2439" spans="1:11">
      <c r="A2439" s="60" t="s">
        <v>658</v>
      </c>
      <c r="B2439" s="60" t="s">
        <v>807</v>
      </c>
      <c r="C2439" s="59">
        <v>0.88</v>
      </c>
      <c r="D2439" s="60" t="s">
        <v>39</v>
      </c>
      <c r="E2439" s="60" t="s">
        <v>818</v>
      </c>
      <c r="F2439" s="60" t="s">
        <v>40</v>
      </c>
      <c r="G2439" s="60" t="s">
        <v>818</v>
      </c>
      <c r="H2439" s="60" t="s">
        <v>818</v>
      </c>
      <c r="I2439">
        <f>--ISNUMBER(IFERROR(SEARCH(Anketa!$E$3,'SDF biotopi'!$A2439,1),""))</f>
        <v>0</v>
      </c>
      <c r="J2439" t="str">
        <f>IF(I2439=1,COUNTIF($I$2:I2439,1),"")</f>
        <v/>
      </c>
      <c r="K2439" t="str">
        <f>IFERROR(INDEX($B$2:$B$2873,MATCH(ROWS($J$2:J2439),$J$2:$J$2873,0)),"")</f>
        <v/>
      </c>
    </row>
    <row r="2440" spans="1:11">
      <c r="A2440" s="60" t="s">
        <v>658</v>
      </c>
      <c r="B2440" s="60" t="s">
        <v>803</v>
      </c>
      <c r="C2440" s="59">
        <v>7.3</v>
      </c>
      <c r="D2440" s="60" t="s">
        <v>39</v>
      </c>
      <c r="E2440" s="60" t="s">
        <v>210</v>
      </c>
      <c r="F2440" s="60" t="s">
        <v>40</v>
      </c>
      <c r="G2440" s="60" t="s">
        <v>210</v>
      </c>
      <c r="H2440" s="60" t="s">
        <v>210</v>
      </c>
      <c r="I2440">
        <f>--ISNUMBER(IFERROR(SEARCH(Anketa!$E$3,'SDF biotopi'!$A2440,1),""))</f>
        <v>0</v>
      </c>
      <c r="J2440" t="str">
        <f>IF(I2440=1,COUNTIF($I$2:I2440,1),"")</f>
        <v/>
      </c>
      <c r="K2440" t="str">
        <f>IFERROR(INDEX($B$2:$B$2873,MATCH(ROWS($J$2:J2440),$J$2:$J$2873,0)),"")</f>
        <v/>
      </c>
    </row>
    <row r="2441" spans="1:11">
      <c r="A2441" s="60" t="s">
        <v>658</v>
      </c>
      <c r="B2441" s="60" t="s">
        <v>817</v>
      </c>
      <c r="C2441" s="59">
        <v>0</v>
      </c>
      <c r="D2441" s="60" t="s">
        <v>39</v>
      </c>
      <c r="E2441" s="60" t="s">
        <v>818</v>
      </c>
      <c r="F2441" s="60" t="s">
        <v>40</v>
      </c>
      <c r="G2441" s="60" t="s">
        <v>818</v>
      </c>
      <c r="H2441" s="60" t="s">
        <v>818</v>
      </c>
      <c r="I2441">
        <f>--ISNUMBER(IFERROR(SEARCH(Anketa!$E$3,'SDF biotopi'!$A2441,1),""))</f>
        <v>0</v>
      </c>
      <c r="J2441" t="str">
        <f>IF(I2441=1,COUNTIF($I$2:I2441,1),"")</f>
        <v/>
      </c>
      <c r="K2441" t="str">
        <f>IFERROR(INDEX($B$2:$B$2873,MATCH(ROWS($J$2:J2441),$J$2:$J$2873,0)),"")</f>
        <v/>
      </c>
    </row>
    <row r="2442" spans="1:11">
      <c r="A2442" s="60" t="s">
        <v>660</v>
      </c>
      <c r="B2442" s="60" t="s">
        <v>802</v>
      </c>
      <c r="C2442" s="59">
        <v>13.46</v>
      </c>
      <c r="D2442" s="60" t="s">
        <v>39</v>
      </c>
      <c r="E2442" s="60" t="s">
        <v>40</v>
      </c>
      <c r="F2442" s="60" t="s">
        <v>40</v>
      </c>
      <c r="G2442" s="60" t="s">
        <v>210</v>
      </c>
      <c r="H2442" s="60" t="s">
        <v>40</v>
      </c>
      <c r="I2442">
        <f>--ISNUMBER(IFERROR(SEARCH(Anketa!$E$3,'SDF biotopi'!$A2442,1),""))</f>
        <v>0</v>
      </c>
      <c r="J2442" t="str">
        <f>IF(I2442=1,COUNTIF($I$2:I2442,1),"")</f>
        <v/>
      </c>
      <c r="K2442" t="str">
        <f>IFERROR(INDEX($B$2:$B$2873,MATCH(ROWS($J$2:J2442),$J$2:$J$2873,0)),"")</f>
        <v/>
      </c>
    </row>
    <row r="2443" spans="1:11">
      <c r="A2443" s="60" t="s">
        <v>660</v>
      </c>
      <c r="B2443" s="60" t="s">
        <v>828</v>
      </c>
      <c r="C2443" s="59">
        <v>0</v>
      </c>
      <c r="D2443" s="60" t="s">
        <v>39</v>
      </c>
      <c r="E2443" s="60" t="s">
        <v>210</v>
      </c>
      <c r="F2443" s="60" t="s">
        <v>40</v>
      </c>
      <c r="G2443" s="60" t="s">
        <v>210</v>
      </c>
      <c r="H2443" s="60" t="s">
        <v>210</v>
      </c>
      <c r="I2443">
        <f>--ISNUMBER(IFERROR(SEARCH(Anketa!$E$3,'SDF biotopi'!$A2443,1),""))</f>
        <v>0</v>
      </c>
      <c r="J2443" t="str">
        <f>IF(I2443=1,COUNTIF($I$2:I2443,1),"")</f>
        <v/>
      </c>
      <c r="K2443" t="str">
        <f>IFERROR(INDEX($B$2:$B$2873,MATCH(ROWS($J$2:J2443),$J$2:$J$2873,0)),"")</f>
        <v/>
      </c>
    </row>
    <row r="2444" spans="1:11">
      <c r="A2444" s="60" t="s">
        <v>660</v>
      </c>
      <c r="B2444" s="60" t="s">
        <v>808</v>
      </c>
      <c r="C2444" s="59">
        <v>117.4</v>
      </c>
      <c r="D2444" s="60" t="s">
        <v>39</v>
      </c>
      <c r="E2444" s="60" t="s">
        <v>40</v>
      </c>
      <c r="F2444" s="60" t="s">
        <v>40</v>
      </c>
      <c r="G2444" s="60" t="s">
        <v>41</v>
      </c>
      <c r="H2444" s="60" t="s">
        <v>210</v>
      </c>
      <c r="I2444">
        <f>--ISNUMBER(IFERROR(SEARCH(Anketa!$E$3,'SDF biotopi'!$A2444,1),""))</f>
        <v>0</v>
      </c>
      <c r="J2444" t="str">
        <f>IF(I2444=1,COUNTIF($I$2:I2444,1),"")</f>
        <v/>
      </c>
      <c r="K2444" t="str">
        <f>IFERROR(INDEX($B$2:$B$2873,MATCH(ROWS($J$2:J2444),$J$2:$J$2873,0)),"")</f>
        <v/>
      </c>
    </row>
    <row r="2445" spans="1:11">
      <c r="A2445" s="60" t="s">
        <v>660</v>
      </c>
      <c r="B2445" s="60" t="s">
        <v>814</v>
      </c>
      <c r="C2445" s="59">
        <v>145.9</v>
      </c>
      <c r="D2445" s="60" t="s">
        <v>39</v>
      </c>
      <c r="E2445" s="60" t="s">
        <v>41</v>
      </c>
      <c r="F2445" s="60" t="s">
        <v>40</v>
      </c>
      <c r="G2445" s="60" t="s">
        <v>41</v>
      </c>
      <c r="H2445" s="60" t="s">
        <v>41</v>
      </c>
      <c r="I2445">
        <f>--ISNUMBER(IFERROR(SEARCH(Anketa!$E$3,'SDF biotopi'!$A2445,1),""))</f>
        <v>0</v>
      </c>
      <c r="J2445" t="str">
        <f>IF(I2445=1,COUNTIF($I$2:I2445,1),"")</f>
        <v/>
      </c>
      <c r="K2445" t="str">
        <f>IFERROR(INDEX($B$2:$B$2873,MATCH(ROWS($J$2:J2445),$J$2:$J$2873,0)),"")</f>
        <v/>
      </c>
    </row>
    <row r="2446" spans="1:11">
      <c r="A2446" s="60" t="s">
        <v>660</v>
      </c>
      <c r="B2446" s="60" t="s">
        <v>807</v>
      </c>
      <c r="C2446" s="59">
        <v>0</v>
      </c>
      <c r="D2446" s="60" t="s">
        <v>39</v>
      </c>
      <c r="E2446" s="60" t="s">
        <v>40</v>
      </c>
      <c r="F2446" s="60" t="s">
        <v>40</v>
      </c>
      <c r="G2446" s="60" t="s">
        <v>210</v>
      </c>
      <c r="H2446" s="60" t="s">
        <v>40</v>
      </c>
      <c r="I2446">
        <f>--ISNUMBER(IFERROR(SEARCH(Anketa!$E$3,'SDF biotopi'!$A2446,1),""))</f>
        <v>0</v>
      </c>
      <c r="J2446" t="str">
        <f>IF(I2446=1,COUNTIF($I$2:I2446,1),"")</f>
        <v/>
      </c>
      <c r="K2446" t="str">
        <f>IFERROR(INDEX($B$2:$B$2873,MATCH(ROWS($J$2:J2446),$J$2:$J$2873,0)),"")</f>
        <v/>
      </c>
    </row>
    <row r="2447" spans="1:11">
      <c r="A2447" s="60" t="s">
        <v>660</v>
      </c>
      <c r="B2447" s="60" t="s">
        <v>811</v>
      </c>
      <c r="C2447" s="59">
        <v>0.9</v>
      </c>
      <c r="D2447" s="60" t="s">
        <v>39</v>
      </c>
      <c r="E2447" s="60" t="s">
        <v>818</v>
      </c>
      <c r="F2447" s="60" t="s">
        <v>40</v>
      </c>
      <c r="G2447" s="60" t="s">
        <v>818</v>
      </c>
      <c r="H2447" s="60" t="s">
        <v>818</v>
      </c>
      <c r="I2447">
        <f>--ISNUMBER(IFERROR(SEARCH(Anketa!$E$3,'SDF biotopi'!$A2447,1),""))</f>
        <v>0</v>
      </c>
      <c r="J2447" t="str">
        <f>IF(I2447=1,COUNTIF($I$2:I2447,1),"")</f>
        <v/>
      </c>
      <c r="K2447" t="str">
        <f>IFERROR(INDEX($B$2:$B$2873,MATCH(ROWS($J$2:J2447),$J$2:$J$2873,0)),"")</f>
        <v/>
      </c>
    </row>
    <row r="2448" spans="1:11">
      <c r="A2448" s="60" t="s">
        <v>662</v>
      </c>
      <c r="B2448" s="60" t="s">
        <v>807</v>
      </c>
      <c r="C2448" s="59">
        <v>5.98</v>
      </c>
      <c r="D2448" s="60" t="s">
        <v>39</v>
      </c>
      <c r="E2448" s="60" t="s">
        <v>818</v>
      </c>
      <c r="F2448" s="60" t="s">
        <v>40</v>
      </c>
      <c r="G2448" s="60" t="s">
        <v>818</v>
      </c>
      <c r="H2448" s="60" t="s">
        <v>818</v>
      </c>
      <c r="I2448">
        <f>--ISNUMBER(IFERROR(SEARCH(Anketa!$E$3,'SDF biotopi'!$A2448,1),""))</f>
        <v>0</v>
      </c>
      <c r="J2448" t="str">
        <f>IF(I2448=1,COUNTIF($I$2:I2448,1),"")</f>
        <v/>
      </c>
      <c r="K2448" t="str">
        <f>IFERROR(INDEX($B$2:$B$2873,MATCH(ROWS($J$2:J2448),$J$2:$J$2873,0)),"")</f>
        <v/>
      </c>
    </row>
    <row r="2449" spans="1:11">
      <c r="A2449" s="60" t="s">
        <v>662</v>
      </c>
      <c r="B2449" s="60" t="s">
        <v>816</v>
      </c>
      <c r="C2449" s="59">
        <v>1.91</v>
      </c>
      <c r="D2449" s="60" t="s">
        <v>39</v>
      </c>
      <c r="E2449" s="60" t="s">
        <v>818</v>
      </c>
      <c r="F2449" s="60" t="s">
        <v>40</v>
      </c>
      <c r="G2449" s="60" t="s">
        <v>818</v>
      </c>
      <c r="H2449" s="60" t="s">
        <v>818</v>
      </c>
      <c r="I2449">
        <f>--ISNUMBER(IFERROR(SEARCH(Anketa!$E$3,'SDF biotopi'!$A2449,1),""))</f>
        <v>0</v>
      </c>
      <c r="J2449" t="str">
        <f>IF(I2449=1,COUNTIF($I$2:I2449,1),"")</f>
        <v/>
      </c>
      <c r="K2449" t="str">
        <f>IFERROR(INDEX($B$2:$B$2873,MATCH(ROWS($J$2:J2449),$J$2:$J$2873,0)),"")</f>
        <v/>
      </c>
    </row>
    <row r="2450" spans="1:11">
      <c r="A2450" s="60" t="s">
        <v>662</v>
      </c>
      <c r="B2450" s="60" t="s">
        <v>810</v>
      </c>
      <c r="C2450" s="59">
        <v>0.9</v>
      </c>
      <c r="D2450" s="60" t="s">
        <v>39</v>
      </c>
      <c r="E2450" s="60" t="s">
        <v>818</v>
      </c>
      <c r="F2450" s="60" t="s">
        <v>40</v>
      </c>
      <c r="G2450" s="60" t="s">
        <v>818</v>
      </c>
      <c r="H2450" s="60" t="s">
        <v>818</v>
      </c>
      <c r="I2450">
        <f>--ISNUMBER(IFERROR(SEARCH(Anketa!$E$3,'SDF biotopi'!$A2450,1),""))</f>
        <v>0</v>
      </c>
      <c r="J2450" t="str">
        <f>IF(I2450=1,COUNTIF($I$2:I2450,1),"")</f>
        <v/>
      </c>
      <c r="K2450" t="str">
        <f>IFERROR(INDEX($B$2:$B$2873,MATCH(ROWS($J$2:J2450),$J$2:$J$2873,0)),"")</f>
        <v/>
      </c>
    </row>
    <row r="2451" spans="1:11">
      <c r="A2451" s="60" t="s">
        <v>662</v>
      </c>
      <c r="B2451" s="60" t="s">
        <v>808</v>
      </c>
      <c r="C2451" s="59">
        <v>174.62</v>
      </c>
      <c r="D2451" s="60" t="s">
        <v>39</v>
      </c>
      <c r="E2451" s="60" t="s">
        <v>41</v>
      </c>
      <c r="F2451" s="60" t="s">
        <v>40</v>
      </c>
      <c r="G2451" s="60" t="s">
        <v>41</v>
      </c>
      <c r="H2451" s="60" t="s">
        <v>41</v>
      </c>
      <c r="I2451">
        <f>--ISNUMBER(IFERROR(SEARCH(Anketa!$E$3,'SDF biotopi'!$A2451,1),""))</f>
        <v>0</v>
      </c>
      <c r="J2451" t="str">
        <f>IF(I2451=1,COUNTIF($I$2:I2451,1),"")</f>
        <v/>
      </c>
      <c r="K2451" t="str">
        <f>IFERROR(INDEX($B$2:$B$2873,MATCH(ROWS($J$2:J2451),$J$2:$J$2873,0)),"")</f>
        <v/>
      </c>
    </row>
    <row r="2452" spans="1:11">
      <c r="A2452" s="60" t="s">
        <v>662</v>
      </c>
      <c r="B2452" s="60" t="s">
        <v>812</v>
      </c>
      <c r="C2452" s="59">
        <v>5.94</v>
      </c>
      <c r="D2452" s="60" t="s">
        <v>39</v>
      </c>
      <c r="E2452" s="60" t="s">
        <v>818</v>
      </c>
      <c r="F2452" s="60" t="s">
        <v>40</v>
      </c>
      <c r="G2452" s="60" t="s">
        <v>818</v>
      </c>
      <c r="H2452" s="60" t="s">
        <v>818</v>
      </c>
      <c r="I2452">
        <f>--ISNUMBER(IFERROR(SEARCH(Anketa!$E$3,'SDF biotopi'!$A2452,1),""))</f>
        <v>0</v>
      </c>
      <c r="J2452" t="str">
        <f>IF(I2452=1,COUNTIF($I$2:I2452,1),"")</f>
        <v/>
      </c>
      <c r="K2452" t="str">
        <f>IFERROR(INDEX($B$2:$B$2873,MATCH(ROWS($J$2:J2452),$J$2:$J$2873,0)),"")</f>
        <v/>
      </c>
    </row>
    <row r="2453" spans="1:11">
      <c r="A2453" s="60" t="s">
        <v>664</v>
      </c>
      <c r="B2453" s="60" t="s">
        <v>807</v>
      </c>
      <c r="C2453" s="59">
        <v>84.45</v>
      </c>
      <c r="D2453" s="60" t="s">
        <v>39</v>
      </c>
      <c r="E2453" s="60" t="s">
        <v>40</v>
      </c>
      <c r="F2453" s="60" t="s">
        <v>40</v>
      </c>
      <c r="G2453" s="60" t="s">
        <v>41</v>
      </c>
      <c r="H2453" s="60" t="s">
        <v>40</v>
      </c>
      <c r="I2453">
        <f>--ISNUMBER(IFERROR(SEARCH(Anketa!$E$3,'SDF biotopi'!$A2453,1),""))</f>
        <v>0</v>
      </c>
      <c r="J2453" t="str">
        <f>IF(I2453=1,COUNTIF($I$2:I2453,1),"")</f>
        <v/>
      </c>
      <c r="K2453" t="str">
        <f>IFERROR(INDEX($B$2:$B$2873,MATCH(ROWS($J$2:J2453),$J$2:$J$2873,0)),"")</f>
        <v/>
      </c>
    </row>
    <row r="2454" spans="1:11">
      <c r="A2454" s="60" t="s">
        <v>664</v>
      </c>
      <c r="B2454" s="60" t="s">
        <v>815</v>
      </c>
      <c r="C2454" s="59">
        <v>0.01</v>
      </c>
      <c r="D2454" s="60" t="s">
        <v>39</v>
      </c>
      <c r="E2454" s="60" t="s">
        <v>818</v>
      </c>
      <c r="F2454" s="60" t="s">
        <v>40</v>
      </c>
      <c r="G2454" s="60" t="s">
        <v>818</v>
      </c>
      <c r="H2454" s="60" t="s">
        <v>818</v>
      </c>
      <c r="I2454">
        <f>--ISNUMBER(IFERROR(SEARCH(Anketa!$E$3,'SDF biotopi'!$A2454,1),""))</f>
        <v>0</v>
      </c>
      <c r="J2454" t="str">
        <f>IF(I2454=1,COUNTIF($I$2:I2454,1),"")</f>
        <v/>
      </c>
      <c r="K2454" t="str">
        <f>IFERROR(INDEX($B$2:$B$2873,MATCH(ROWS($J$2:J2454),$J$2:$J$2873,0)),"")</f>
        <v/>
      </c>
    </row>
    <row r="2455" spans="1:11">
      <c r="A2455" s="60" t="s">
        <v>664</v>
      </c>
      <c r="B2455" s="60" t="s">
        <v>802</v>
      </c>
      <c r="C2455" s="59">
        <v>25.88</v>
      </c>
      <c r="D2455" s="60" t="s">
        <v>39</v>
      </c>
      <c r="E2455" s="60" t="s">
        <v>41</v>
      </c>
      <c r="F2455" s="60" t="s">
        <v>40</v>
      </c>
      <c r="G2455" s="60" t="s">
        <v>210</v>
      </c>
      <c r="H2455" s="60" t="s">
        <v>210</v>
      </c>
      <c r="I2455">
        <f>--ISNUMBER(IFERROR(SEARCH(Anketa!$E$3,'SDF biotopi'!$A2455,1),""))</f>
        <v>0</v>
      </c>
      <c r="J2455" t="str">
        <f>IF(I2455=1,COUNTIF($I$2:I2455,1),"")</f>
        <v/>
      </c>
      <c r="K2455" t="str">
        <f>IFERROR(INDEX($B$2:$B$2873,MATCH(ROWS($J$2:J2455),$J$2:$J$2873,0)),"")</f>
        <v/>
      </c>
    </row>
    <row r="2456" spans="1:11">
      <c r="A2456" s="60" t="s">
        <v>664</v>
      </c>
      <c r="B2456" s="60" t="s">
        <v>811</v>
      </c>
      <c r="C2456" s="59">
        <v>15.57</v>
      </c>
      <c r="D2456" s="60" t="s">
        <v>39</v>
      </c>
      <c r="E2456" s="60" t="s">
        <v>818</v>
      </c>
      <c r="F2456" s="60" t="s">
        <v>40</v>
      </c>
      <c r="G2456" s="60" t="s">
        <v>818</v>
      </c>
      <c r="H2456" s="60" t="s">
        <v>818</v>
      </c>
      <c r="I2456">
        <f>--ISNUMBER(IFERROR(SEARCH(Anketa!$E$3,'SDF biotopi'!$A2456,1),""))</f>
        <v>0</v>
      </c>
      <c r="J2456" t="str">
        <f>IF(I2456=1,COUNTIF($I$2:I2456,1),"")</f>
        <v/>
      </c>
      <c r="K2456" t="str">
        <f>IFERROR(INDEX($B$2:$B$2873,MATCH(ROWS($J$2:J2456),$J$2:$J$2873,0)),"")</f>
        <v/>
      </c>
    </row>
    <row r="2457" spans="1:11">
      <c r="A2457" s="60" t="s">
        <v>664</v>
      </c>
      <c r="B2457" s="60" t="s">
        <v>825</v>
      </c>
      <c r="C2457" s="59">
        <v>5.89</v>
      </c>
      <c r="D2457" s="60" t="s">
        <v>39</v>
      </c>
      <c r="E2457" s="60" t="s">
        <v>818</v>
      </c>
      <c r="F2457" s="60" t="s">
        <v>40</v>
      </c>
      <c r="G2457" s="60" t="s">
        <v>818</v>
      </c>
      <c r="H2457" s="60" t="s">
        <v>818</v>
      </c>
      <c r="I2457">
        <f>--ISNUMBER(IFERROR(SEARCH(Anketa!$E$3,'SDF biotopi'!$A2457,1),""))</f>
        <v>0</v>
      </c>
      <c r="J2457" t="str">
        <f>IF(I2457=1,COUNTIF($I$2:I2457,1),"")</f>
        <v/>
      </c>
      <c r="K2457" t="str">
        <f>IFERROR(INDEX($B$2:$B$2873,MATCH(ROWS($J$2:J2457),$J$2:$J$2873,0)),"")</f>
        <v/>
      </c>
    </row>
    <row r="2458" spans="1:11">
      <c r="A2458" s="60" t="s">
        <v>664</v>
      </c>
      <c r="B2458" s="60" t="s">
        <v>808</v>
      </c>
      <c r="C2458" s="59">
        <v>1.66</v>
      </c>
      <c r="D2458" s="60" t="s">
        <v>39</v>
      </c>
      <c r="E2458" s="60" t="s">
        <v>818</v>
      </c>
      <c r="F2458" s="60" t="s">
        <v>40</v>
      </c>
      <c r="G2458" s="60" t="s">
        <v>818</v>
      </c>
      <c r="H2458" s="60" t="s">
        <v>818</v>
      </c>
      <c r="I2458">
        <f>--ISNUMBER(IFERROR(SEARCH(Anketa!$E$3,'SDF biotopi'!$A2458,1),""))</f>
        <v>0</v>
      </c>
      <c r="J2458" t="str">
        <f>IF(I2458=1,COUNTIF($I$2:I2458,1),"")</f>
        <v/>
      </c>
      <c r="K2458" t="str">
        <f>IFERROR(INDEX($B$2:$B$2873,MATCH(ROWS($J$2:J2458),$J$2:$J$2873,0)),"")</f>
        <v/>
      </c>
    </row>
    <row r="2459" spans="1:11">
      <c r="A2459" s="60" t="s">
        <v>664</v>
      </c>
      <c r="B2459" s="60" t="s">
        <v>812</v>
      </c>
      <c r="C2459" s="59">
        <v>12.11</v>
      </c>
      <c r="D2459" s="60" t="s">
        <v>39</v>
      </c>
      <c r="E2459" s="60" t="s">
        <v>41</v>
      </c>
      <c r="F2459" s="60" t="s">
        <v>40</v>
      </c>
      <c r="G2459" s="60" t="s">
        <v>210</v>
      </c>
      <c r="H2459" s="60" t="s">
        <v>41</v>
      </c>
      <c r="I2459">
        <f>--ISNUMBER(IFERROR(SEARCH(Anketa!$E$3,'SDF biotopi'!$A2459,1),""))</f>
        <v>0</v>
      </c>
      <c r="J2459" t="str">
        <f>IF(I2459=1,COUNTIF($I$2:I2459,1),"")</f>
        <v/>
      </c>
      <c r="K2459" t="str">
        <f>IFERROR(INDEX($B$2:$B$2873,MATCH(ROWS($J$2:J2459),$J$2:$J$2873,0)),"")</f>
        <v/>
      </c>
    </row>
    <row r="2460" spans="1:11">
      <c r="A2460" s="60" t="s">
        <v>664</v>
      </c>
      <c r="B2460" s="60" t="s">
        <v>816</v>
      </c>
      <c r="C2460" s="59">
        <v>7.03</v>
      </c>
      <c r="D2460" s="60" t="s">
        <v>39</v>
      </c>
      <c r="E2460" s="60" t="s">
        <v>818</v>
      </c>
      <c r="F2460" s="60" t="s">
        <v>40</v>
      </c>
      <c r="G2460" s="60" t="s">
        <v>818</v>
      </c>
      <c r="H2460" s="60" t="s">
        <v>818</v>
      </c>
      <c r="I2460">
        <f>--ISNUMBER(IFERROR(SEARCH(Anketa!$E$3,'SDF biotopi'!$A2460,1),""))</f>
        <v>0</v>
      </c>
      <c r="J2460" t="str">
        <f>IF(I2460=1,COUNTIF($I$2:I2460,1),"")</f>
        <v/>
      </c>
      <c r="K2460" t="str">
        <f>IFERROR(INDEX($B$2:$B$2873,MATCH(ROWS($J$2:J2460),$J$2:$J$2873,0)),"")</f>
        <v/>
      </c>
    </row>
    <row r="2461" spans="1:11">
      <c r="A2461" s="60" t="s">
        <v>666</v>
      </c>
      <c r="B2461" s="60" t="s">
        <v>812</v>
      </c>
      <c r="C2461" s="59">
        <v>1.29</v>
      </c>
      <c r="D2461" s="60" t="s">
        <v>39</v>
      </c>
      <c r="E2461" s="60" t="s">
        <v>818</v>
      </c>
      <c r="F2461" s="60" t="s">
        <v>40</v>
      </c>
      <c r="G2461" s="60" t="s">
        <v>818</v>
      </c>
      <c r="H2461" s="60" t="s">
        <v>818</v>
      </c>
      <c r="I2461">
        <f>--ISNUMBER(IFERROR(SEARCH(Anketa!$E$3,'SDF biotopi'!$A2461,1),""))</f>
        <v>0</v>
      </c>
      <c r="J2461" t="str">
        <f>IF(I2461=1,COUNTIF($I$2:I2461,1),"")</f>
        <v/>
      </c>
      <c r="K2461" t="str">
        <f>IFERROR(INDEX($B$2:$B$2873,MATCH(ROWS($J$2:J2461),$J$2:$J$2873,0)),"")</f>
        <v/>
      </c>
    </row>
    <row r="2462" spans="1:11">
      <c r="A2462" s="60" t="s">
        <v>666</v>
      </c>
      <c r="B2462" s="60" t="s">
        <v>813</v>
      </c>
      <c r="C2462" s="59">
        <v>0.08</v>
      </c>
      <c r="D2462" s="60" t="s">
        <v>39</v>
      </c>
      <c r="E2462" s="60" t="s">
        <v>818</v>
      </c>
      <c r="F2462" s="60" t="s">
        <v>40</v>
      </c>
      <c r="G2462" s="60" t="s">
        <v>818</v>
      </c>
      <c r="H2462" s="60" t="s">
        <v>818</v>
      </c>
      <c r="I2462">
        <f>--ISNUMBER(IFERROR(SEARCH(Anketa!$E$3,'SDF biotopi'!$A2462,1),""))</f>
        <v>0</v>
      </c>
      <c r="J2462" t="str">
        <f>IF(I2462=1,COUNTIF($I$2:I2462,1),"")</f>
        <v/>
      </c>
      <c r="K2462" t="str">
        <f>IFERROR(INDEX($B$2:$B$2873,MATCH(ROWS($J$2:J2462),$J$2:$J$2873,0)),"")</f>
        <v/>
      </c>
    </row>
    <row r="2463" spans="1:11">
      <c r="A2463" s="60" t="s">
        <v>666</v>
      </c>
      <c r="B2463" s="60" t="s">
        <v>820</v>
      </c>
      <c r="C2463" s="59">
        <v>0.4</v>
      </c>
      <c r="D2463" s="60" t="s">
        <v>39</v>
      </c>
      <c r="E2463" s="60" t="s">
        <v>818</v>
      </c>
      <c r="F2463" s="60" t="s">
        <v>40</v>
      </c>
      <c r="G2463" s="60" t="s">
        <v>818</v>
      </c>
      <c r="H2463" s="60" t="s">
        <v>818</v>
      </c>
      <c r="I2463">
        <f>--ISNUMBER(IFERROR(SEARCH(Anketa!$E$3,'SDF biotopi'!$A2463,1),""))</f>
        <v>0</v>
      </c>
      <c r="J2463" t="str">
        <f>IF(I2463=1,COUNTIF($I$2:I2463,1),"")</f>
        <v/>
      </c>
      <c r="K2463" t="str">
        <f>IFERROR(INDEX($B$2:$B$2873,MATCH(ROWS($J$2:J2463),$J$2:$J$2873,0)),"")</f>
        <v/>
      </c>
    </row>
    <row r="2464" spans="1:11">
      <c r="A2464" s="60" t="s">
        <v>666</v>
      </c>
      <c r="B2464" s="60" t="s">
        <v>802</v>
      </c>
      <c r="C2464" s="59">
        <v>0</v>
      </c>
      <c r="D2464" s="60" t="s">
        <v>39</v>
      </c>
      <c r="E2464" s="60" t="s">
        <v>41</v>
      </c>
      <c r="F2464" s="60" t="s">
        <v>40</v>
      </c>
      <c r="G2464" s="60" t="s">
        <v>210</v>
      </c>
      <c r="H2464" s="60" t="s">
        <v>41</v>
      </c>
      <c r="I2464">
        <f>--ISNUMBER(IFERROR(SEARCH(Anketa!$E$3,'SDF biotopi'!$A2464,1),""))</f>
        <v>0</v>
      </c>
      <c r="J2464" t="str">
        <f>IF(I2464=1,COUNTIF($I$2:I2464,1),"")</f>
        <v/>
      </c>
      <c r="K2464" t="str">
        <f>IFERROR(INDEX($B$2:$B$2873,MATCH(ROWS($J$2:J2464),$J$2:$J$2873,0)),"")</f>
        <v/>
      </c>
    </row>
    <row r="2465" spans="1:11">
      <c r="A2465" s="60" t="s">
        <v>666</v>
      </c>
      <c r="B2465" s="60" t="s">
        <v>816</v>
      </c>
      <c r="C2465" s="59">
        <v>15.16</v>
      </c>
      <c r="D2465" s="60" t="s">
        <v>39</v>
      </c>
      <c r="E2465" s="60" t="s">
        <v>818</v>
      </c>
      <c r="F2465" s="60" t="s">
        <v>40</v>
      </c>
      <c r="G2465" s="60" t="s">
        <v>818</v>
      </c>
      <c r="H2465" s="60" t="s">
        <v>818</v>
      </c>
      <c r="I2465">
        <f>--ISNUMBER(IFERROR(SEARCH(Anketa!$E$3,'SDF biotopi'!$A2465,1),""))</f>
        <v>0</v>
      </c>
      <c r="J2465" t="str">
        <f>IF(I2465=1,COUNTIF($I$2:I2465,1),"")</f>
        <v/>
      </c>
      <c r="K2465" t="str">
        <f>IFERROR(INDEX($B$2:$B$2873,MATCH(ROWS($J$2:J2465),$J$2:$J$2873,0)),"")</f>
        <v/>
      </c>
    </row>
    <row r="2466" spans="1:11">
      <c r="A2466" s="60" t="s">
        <v>668</v>
      </c>
      <c r="B2466" s="60" t="s">
        <v>808</v>
      </c>
      <c r="C2466" s="59">
        <v>124.05</v>
      </c>
      <c r="D2466" s="60" t="s">
        <v>39</v>
      </c>
      <c r="E2466" s="60" t="s">
        <v>210</v>
      </c>
      <c r="F2466" s="60" t="s">
        <v>40</v>
      </c>
      <c r="G2466" s="60" t="s">
        <v>210</v>
      </c>
      <c r="H2466" s="60" t="s">
        <v>210</v>
      </c>
      <c r="I2466">
        <f>--ISNUMBER(IFERROR(SEARCH(Anketa!$E$3,'SDF biotopi'!$A2466,1),""))</f>
        <v>0</v>
      </c>
      <c r="J2466" t="str">
        <f>IF(I2466=1,COUNTIF($I$2:I2466,1),"")</f>
        <v/>
      </c>
      <c r="K2466" t="str">
        <f>IFERROR(INDEX($B$2:$B$2873,MATCH(ROWS($J$2:J2466),$J$2:$J$2873,0)),"")</f>
        <v/>
      </c>
    </row>
    <row r="2467" spans="1:11">
      <c r="A2467" s="60" t="s">
        <v>668</v>
      </c>
      <c r="B2467" s="60" t="s">
        <v>802</v>
      </c>
      <c r="C2467" s="59">
        <v>19.07</v>
      </c>
      <c r="D2467" s="60" t="s">
        <v>39</v>
      </c>
      <c r="E2467" s="60" t="s">
        <v>818</v>
      </c>
      <c r="F2467" s="60" t="s">
        <v>818</v>
      </c>
      <c r="G2467" s="60" t="s">
        <v>818</v>
      </c>
      <c r="H2467" s="60" t="s">
        <v>818</v>
      </c>
      <c r="I2467">
        <f>--ISNUMBER(IFERROR(SEARCH(Anketa!$E$3,'SDF biotopi'!$A2467,1),""))</f>
        <v>0</v>
      </c>
      <c r="J2467" t="str">
        <f>IF(I2467=1,COUNTIF($I$2:I2467,1),"")</f>
        <v/>
      </c>
      <c r="K2467" t="str">
        <f>IFERROR(INDEX($B$2:$B$2873,MATCH(ROWS($J$2:J2467),$J$2:$J$2873,0)),"")</f>
        <v/>
      </c>
    </row>
    <row r="2468" spans="1:11">
      <c r="A2468" s="60" t="s">
        <v>670</v>
      </c>
      <c r="B2468" s="60" t="s">
        <v>811</v>
      </c>
      <c r="C2468" s="59">
        <v>26.48</v>
      </c>
      <c r="D2468" s="60" t="s">
        <v>39</v>
      </c>
      <c r="E2468" s="60" t="s">
        <v>818</v>
      </c>
      <c r="F2468" s="60" t="s">
        <v>40</v>
      </c>
      <c r="G2468" s="60" t="s">
        <v>818</v>
      </c>
      <c r="H2468" s="60" t="s">
        <v>818</v>
      </c>
      <c r="I2468">
        <f>--ISNUMBER(IFERROR(SEARCH(Anketa!$E$3,'SDF biotopi'!$A2468,1),""))</f>
        <v>0</v>
      </c>
      <c r="J2468" t="str">
        <f>IF(I2468=1,COUNTIF($I$2:I2468,1),"")</f>
        <v/>
      </c>
      <c r="K2468" t="str">
        <f>IFERROR(INDEX($B$2:$B$2873,MATCH(ROWS($J$2:J2468),$J$2:$J$2873,0)),"")</f>
        <v/>
      </c>
    </row>
    <row r="2469" spans="1:11">
      <c r="A2469" s="60" t="s">
        <v>670</v>
      </c>
      <c r="B2469" s="60" t="s">
        <v>807</v>
      </c>
      <c r="C2469" s="59">
        <v>8</v>
      </c>
      <c r="D2469" s="60" t="s">
        <v>39</v>
      </c>
      <c r="E2469" s="60" t="s">
        <v>818</v>
      </c>
      <c r="F2469" s="60" t="s">
        <v>40</v>
      </c>
      <c r="G2469" s="60" t="s">
        <v>818</v>
      </c>
      <c r="H2469" s="60" t="s">
        <v>818</v>
      </c>
      <c r="I2469">
        <f>--ISNUMBER(IFERROR(SEARCH(Anketa!$E$3,'SDF biotopi'!$A2469,1),""))</f>
        <v>0</v>
      </c>
      <c r="J2469" t="str">
        <f>IF(I2469=1,COUNTIF($I$2:I2469,1),"")</f>
        <v/>
      </c>
      <c r="K2469" t="str">
        <f>IFERROR(INDEX($B$2:$B$2873,MATCH(ROWS($J$2:J2469),$J$2:$J$2873,0)),"")</f>
        <v/>
      </c>
    </row>
    <row r="2470" spans="1:11">
      <c r="A2470" s="60" t="s">
        <v>670</v>
      </c>
      <c r="B2470" s="60" t="s">
        <v>808</v>
      </c>
      <c r="C2470" s="59">
        <v>0.44</v>
      </c>
      <c r="D2470" s="60" t="s">
        <v>39</v>
      </c>
      <c r="E2470" s="60" t="s">
        <v>818</v>
      </c>
      <c r="F2470" s="60" t="s">
        <v>40</v>
      </c>
      <c r="G2470" s="60" t="s">
        <v>818</v>
      </c>
      <c r="H2470" s="60" t="s">
        <v>818</v>
      </c>
      <c r="I2470">
        <f>--ISNUMBER(IFERROR(SEARCH(Anketa!$E$3,'SDF biotopi'!$A2470,1),""))</f>
        <v>0</v>
      </c>
      <c r="J2470" t="str">
        <f>IF(I2470=1,COUNTIF($I$2:I2470,1),"")</f>
        <v/>
      </c>
      <c r="K2470" t="str">
        <f>IFERROR(INDEX($B$2:$B$2873,MATCH(ROWS($J$2:J2470),$J$2:$J$2873,0)),"")</f>
        <v/>
      </c>
    </row>
    <row r="2471" spans="1:11">
      <c r="A2471" s="60" t="s">
        <v>670</v>
      </c>
      <c r="B2471" s="60" t="s">
        <v>816</v>
      </c>
      <c r="C2471" s="59">
        <v>14.73</v>
      </c>
      <c r="D2471" s="60" t="s">
        <v>39</v>
      </c>
      <c r="E2471" s="60" t="s">
        <v>818</v>
      </c>
      <c r="F2471" s="60" t="s">
        <v>40</v>
      </c>
      <c r="G2471" s="60" t="s">
        <v>818</v>
      </c>
      <c r="H2471" s="60" t="s">
        <v>818</v>
      </c>
      <c r="I2471">
        <f>--ISNUMBER(IFERROR(SEARCH(Anketa!$E$3,'SDF biotopi'!$A2471,1),""))</f>
        <v>0</v>
      </c>
      <c r="J2471" t="str">
        <f>IF(I2471=1,COUNTIF($I$2:I2471,1),"")</f>
        <v/>
      </c>
      <c r="K2471" t="str">
        <f>IFERROR(INDEX($B$2:$B$2873,MATCH(ROWS($J$2:J2471),$J$2:$J$2873,0)),"")</f>
        <v/>
      </c>
    </row>
    <row r="2472" spans="1:11">
      <c r="A2472" s="60" t="s">
        <v>670</v>
      </c>
      <c r="B2472" s="60" t="s">
        <v>802</v>
      </c>
      <c r="C2472" s="59">
        <v>13.27</v>
      </c>
      <c r="D2472" s="60" t="s">
        <v>39</v>
      </c>
      <c r="E2472" s="60" t="s">
        <v>41</v>
      </c>
      <c r="F2472" s="60" t="s">
        <v>40</v>
      </c>
      <c r="G2472" s="60" t="s">
        <v>210</v>
      </c>
      <c r="H2472" s="60" t="s">
        <v>41</v>
      </c>
      <c r="I2472">
        <f>--ISNUMBER(IFERROR(SEARCH(Anketa!$E$3,'SDF biotopi'!$A2472,1),""))</f>
        <v>0</v>
      </c>
      <c r="J2472" t="str">
        <f>IF(I2472=1,COUNTIF($I$2:I2472,1),"")</f>
        <v/>
      </c>
      <c r="K2472" t="str">
        <f>IFERROR(INDEX($B$2:$B$2873,MATCH(ROWS($J$2:J2472),$J$2:$J$2873,0)),"")</f>
        <v/>
      </c>
    </row>
    <row r="2473" spans="1:11">
      <c r="A2473" s="60" t="s">
        <v>672</v>
      </c>
      <c r="B2473" s="60" t="s">
        <v>812</v>
      </c>
      <c r="C2473" s="59">
        <v>0.43</v>
      </c>
      <c r="D2473" s="60" t="s">
        <v>39</v>
      </c>
      <c r="E2473" s="60" t="s">
        <v>818</v>
      </c>
      <c r="F2473" s="60" t="s">
        <v>818</v>
      </c>
      <c r="G2473" s="60" t="s">
        <v>818</v>
      </c>
      <c r="H2473" s="60" t="s">
        <v>818</v>
      </c>
      <c r="I2473">
        <f>--ISNUMBER(IFERROR(SEARCH(Anketa!$E$3,'SDF biotopi'!$A2473,1),""))</f>
        <v>0</v>
      </c>
      <c r="J2473" t="str">
        <f>IF(I2473=1,COUNTIF($I$2:I2473,1),"")</f>
        <v/>
      </c>
      <c r="K2473" t="str">
        <f>IFERROR(INDEX($B$2:$B$2873,MATCH(ROWS($J$2:J2473),$J$2:$J$2873,0)),"")</f>
        <v/>
      </c>
    </row>
    <row r="2474" spans="1:11">
      <c r="A2474" s="60" t="s">
        <v>672</v>
      </c>
      <c r="B2474" s="60" t="s">
        <v>823</v>
      </c>
      <c r="C2474" s="59">
        <v>42.56</v>
      </c>
      <c r="D2474" s="60" t="s">
        <v>39</v>
      </c>
      <c r="E2474" s="60" t="s">
        <v>210</v>
      </c>
      <c r="F2474" s="60" t="s">
        <v>40</v>
      </c>
      <c r="G2474" s="60" t="s">
        <v>41</v>
      </c>
      <c r="H2474" s="60" t="s">
        <v>210</v>
      </c>
      <c r="I2474">
        <f>--ISNUMBER(IFERROR(SEARCH(Anketa!$E$3,'SDF biotopi'!$A2474,1),""))</f>
        <v>0</v>
      </c>
      <c r="J2474" t="str">
        <f>IF(I2474=1,COUNTIF($I$2:I2474,1),"")</f>
        <v/>
      </c>
      <c r="K2474" t="str">
        <f>IFERROR(INDEX($B$2:$B$2873,MATCH(ROWS($J$2:J2474),$J$2:$J$2873,0)),"")</f>
        <v/>
      </c>
    </row>
    <row r="2475" spans="1:11">
      <c r="A2475" s="60" t="s">
        <v>672</v>
      </c>
      <c r="B2475" s="60" t="s">
        <v>807</v>
      </c>
      <c r="C2475" s="59">
        <v>16.95</v>
      </c>
      <c r="D2475" s="60" t="s">
        <v>39</v>
      </c>
      <c r="E2475" s="60" t="s">
        <v>40</v>
      </c>
      <c r="F2475" s="60" t="s">
        <v>40</v>
      </c>
      <c r="G2475" s="60" t="s">
        <v>41</v>
      </c>
      <c r="H2475" s="60" t="s">
        <v>40</v>
      </c>
      <c r="I2475">
        <f>--ISNUMBER(IFERROR(SEARCH(Anketa!$E$3,'SDF biotopi'!$A2475,1),""))</f>
        <v>0</v>
      </c>
      <c r="J2475" t="str">
        <f>IF(I2475=1,COUNTIF($I$2:I2475,1),"")</f>
        <v/>
      </c>
      <c r="K2475" t="str">
        <f>IFERROR(INDEX($B$2:$B$2873,MATCH(ROWS($J$2:J2475),$J$2:$J$2873,0)),"")</f>
        <v/>
      </c>
    </row>
    <row r="2476" spans="1:11">
      <c r="A2476" s="60" t="s">
        <v>674</v>
      </c>
      <c r="B2476" s="60" t="s">
        <v>808</v>
      </c>
      <c r="C2476" s="59">
        <v>21.84</v>
      </c>
      <c r="D2476" s="60" t="s">
        <v>39</v>
      </c>
      <c r="E2476" s="60" t="s">
        <v>41</v>
      </c>
      <c r="F2476" s="60" t="s">
        <v>40</v>
      </c>
      <c r="G2476" s="60" t="s">
        <v>210</v>
      </c>
      <c r="H2476" s="60" t="s">
        <v>210</v>
      </c>
      <c r="I2476">
        <f>--ISNUMBER(IFERROR(SEARCH(Anketa!$E$3,'SDF biotopi'!$A2476,1),""))</f>
        <v>0</v>
      </c>
      <c r="J2476" t="str">
        <f>IF(I2476=1,COUNTIF($I$2:I2476,1),"")</f>
        <v/>
      </c>
      <c r="K2476" t="str">
        <f>IFERROR(INDEX($B$2:$B$2873,MATCH(ROWS($J$2:J2476),$J$2:$J$2873,0)),"")</f>
        <v/>
      </c>
    </row>
    <row r="2477" spans="1:11">
      <c r="A2477" s="60" t="s">
        <v>674</v>
      </c>
      <c r="B2477" s="60" t="s">
        <v>807</v>
      </c>
      <c r="C2477" s="59">
        <v>26.55</v>
      </c>
      <c r="D2477" s="60" t="s">
        <v>39</v>
      </c>
      <c r="E2477" s="60" t="s">
        <v>41</v>
      </c>
      <c r="F2477" s="60" t="s">
        <v>40</v>
      </c>
      <c r="G2477" s="60" t="s">
        <v>210</v>
      </c>
      <c r="H2477" s="60" t="s">
        <v>41</v>
      </c>
      <c r="I2477">
        <f>--ISNUMBER(IFERROR(SEARCH(Anketa!$E$3,'SDF biotopi'!$A2477,1),""))</f>
        <v>0</v>
      </c>
      <c r="J2477" t="str">
        <f>IF(I2477=1,COUNTIF($I$2:I2477,1),"")</f>
        <v/>
      </c>
      <c r="K2477" t="str">
        <f>IFERROR(INDEX($B$2:$B$2873,MATCH(ROWS($J$2:J2477),$J$2:$J$2873,0)),"")</f>
        <v/>
      </c>
    </row>
    <row r="2478" spans="1:11">
      <c r="A2478" s="60" t="s">
        <v>674</v>
      </c>
      <c r="B2478" s="60" t="s">
        <v>802</v>
      </c>
      <c r="C2478" s="59">
        <v>18.579999999999998</v>
      </c>
      <c r="D2478" s="60" t="s">
        <v>39</v>
      </c>
      <c r="E2478" s="60" t="s">
        <v>40</v>
      </c>
      <c r="F2478" s="60" t="s">
        <v>40</v>
      </c>
      <c r="G2478" s="60" t="s">
        <v>41</v>
      </c>
      <c r="H2478" s="60" t="s">
        <v>41</v>
      </c>
      <c r="I2478">
        <f>--ISNUMBER(IFERROR(SEARCH(Anketa!$E$3,'SDF biotopi'!$A2478,1),""))</f>
        <v>0</v>
      </c>
      <c r="J2478" t="str">
        <f>IF(I2478=1,COUNTIF($I$2:I2478,1),"")</f>
        <v/>
      </c>
      <c r="K2478" t="str">
        <f>IFERROR(INDEX($B$2:$B$2873,MATCH(ROWS($J$2:J2478),$J$2:$J$2873,0)),"")</f>
        <v/>
      </c>
    </row>
    <row r="2479" spans="1:11">
      <c r="A2479" s="60" t="s">
        <v>676</v>
      </c>
      <c r="B2479" s="60" t="s">
        <v>807</v>
      </c>
      <c r="C2479" s="59">
        <v>17.97</v>
      </c>
      <c r="D2479" s="60" t="s">
        <v>39</v>
      </c>
      <c r="E2479" s="60" t="s">
        <v>818</v>
      </c>
      <c r="F2479" s="60" t="s">
        <v>40</v>
      </c>
      <c r="G2479" s="60" t="s">
        <v>818</v>
      </c>
      <c r="H2479" s="60" t="s">
        <v>818</v>
      </c>
      <c r="I2479">
        <f>--ISNUMBER(IFERROR(SEARCH(Anketa!$E$3,'SDF biotopi'!$A2479,1),""))</f>
        <v>0</v>
      </c>
      <c r="J2479" t="str">
        <f>IF(I2479=1,COUNTIF($I$2:I2479,1),"")</f>
        <v/>
      </c>
      <c r="K2479" t="str">
        <f>IFERROR(INDEX($B$2:$B$2873,MATCH(ROWS($J$2:J2479),$J$2:$J$2873,0)),"")</f>
        <v/>
      </c>
    </row>
    <row r="2480" spans="1:11">
      <c r="A2480" s="60" t="s">
        <v>676</v>
      </c>
      <c r="B2480" s="60" t="s">
        <v>808</v>
      </c>
      <c r="C2480" s="59">
        <v>28.23</v>
      </c>
      <c r="D2480" s="60" t="s">
        <v>39</v>
      </c>
      <c r="E2480" s="60" t="s">
        <v>41</v>
      </c>
      <c r="F2480" s="60" t="s">
        <v>40</v>
      </c>
      <c r="G2480" s="60" t="s">
        <v>210</v>
      </c>
      <c r="H2480" s="60" t="s">
        <v>41</v>
      </c>
      <c r="I2480">
        <f>--ISNUMBER(IFERROR(SEARCH(Anketa!$E$3,'SDF biotopi'!$A2480,1),""))</f>
        <v>0</v>
      </c>
      <c r="J2480" t="str">
        <f>IF(I2480=1,COUNTIF($I$2:I2480,1),"")</f>
        <v/>
      </c>
      <c r="K2480" t="str">
        <f>IFERROR(INDEX($B$2:$B$2873,MATCH(ROWS($J$2:J2480),$J$2:$J$2873,0)),"")</f>
        <v/>
      </c>
    </row>
    <row r="2481" spans="1:11">
      <c r="A2481" s="60" t="s">
        <v>676</v>
      </c>
      <c r="B2481" s="60" t="s">
        <v>802</v>
      </c>
      <c r="C2481" s="59">
        <v>16.68</v>
      </c>
      <c r="D2481" s="60" t="s">
        <v>39</v>
      </c>
      <c r="E2481" s="60" t="s">
        <v>210</v>
      </c>
      <c r="F2481" s="60" t="s">
        <v>40</v>
      </c>
      <c r="G2481" s="60" t="s">
        <v>210</v>
      </c>
      <c r="H2481" s="60" t="s">
        <v>210</v>
      </c>
      <c r="I2481">
        <f>--ISNUMBER(IFERROR(SEARCH(Anketa!$E$3,'SDF biotopi'!$A2481,1),""))</f>
        <v>0</v>
      </c>
      <c r="J2481" t="str">
        <f>IF(I2481=1,COUNTIF($I$2:I2481,1),"")</f>
        <v/>
      </c>
      <c r="K2481" t="str">
        <f>IFERROR(INDEX($B$2:$B$2873,MATCH(ROWS($J$2:J2481),$J$2:$J$2873,0)),"")</f>
        <v/>
      </c>
    </row>
    <row r="2482" spans="1:11">
      <c r="A2482" s="60" t="s">
        <v>676</v>
      </c>
      <c r="B2482" s="60" t="s">
        <v>811</v>
      </c>
      <c r="C2482" s="59">
        <v>1.42</v>
      </c>
      <c r="D2482" s="60" t="s">
        <v>39</v>
      </c>
      <c r="E2482" s="60" t="s">
        <v>818</v>
      </c>
      <c r="F2482" s="60" t="s">
        <v>818</v>
      </c>
      <c r="G2482" s="60" t="s">
        <v>818</v>
      </c>
      <c r="H2482" s="60" t="s">
        <v>818</v>
      </c>
      <c r="I2482">
        <f>--ISNUMBER(IFERROR(SEARCH(Anketa!$E$3,'SDF biotopi'!$A2482,1),""))</f>
        <v>0</v>
      </c>
      <c r="J2482" t="str">
        <f>IF(I2482=1,COUNTIF($I$2:I2482,1),"")</f>
        <v/>
      </c>
      <c r="K2482" t="str">
        <f>IFERROR(INDEX($B$2:$B$2873,MATCH(ROWS($J$2:J2482),$J$2:$J$2873,0)),"")</f>
        <v/>
      </c>
    </row>
    <row r="2483" spans="1:11">
      <c r="A2483" s="60" t="s">
        <v>678</v>
      </c>
      <c r="B2483" s="60" t="s">
        <v>865</v>
      </c>
      <c r="C2483" s="59">
        <v>4.96</v>
      </c>
      <c r="D2483" s="60" t="s">
        <v>39</v>
      </c>
      <c r="E2483" s="60" t="s">
        <v>818</v>
      </c>
      <c r="F2483" s="60" t="s">
        <v>40</v>
      </c>
      <c r="G2483" s="60" t="s">
        <v>818</v>
      </c>
      <c r="H2483" s="60" t="s">
        <v>818</v>
      </c>
      <c r="I2483">
        <f>--ISNUMBER(IFERROR(SEARCH(Anketa!$E$3,'SDF biotopi'!$A2483,1),""))</f>
        <v>0</v>
      </c>
      <c r="J2483" t="str">
        <f>IF(I2483=1,COUNTIF($I$2:I2483,1),"")</f>
        <v/>
      </c>
      <c r="K2483" t="str">
        <f>IFERROR(INDEX($B$2:$B$2873,MATCH(ROWS($J$2:J2483),$J$2:$J$2873,0)),"")</f>
        <v/>
      </c>
    </row>
    <row r="2484" spans="1:11">
      <c r="A2484" s="60" t="s">
        <v>678</v>
      </c>
      <c r="B2484" s="60" t="s">
        <v>808</v>
      </c>
      <c r="C2484" s="59">
        <v>34.49</v>
      </c>
      <c r="D2484" s="60" t="s">
        <v>39</v>
      </c>
      <c r="E2484" s="60" t="s">
        <v>41</v>
      </c>
      <c r="F2484" s="60" t="s">
        <v>40</v>
      </c>
      <c r="G2484" s="60" t="s">
        <v>210</v>
      </c>
      <c r="H2484" s="60" t="s">
        <v>41</v>
      </c>
      <c r="I2484">
        <f>--ISNUMBER(IFERROR(SEARCH(Anketa!$E$3,'SDF biotopi'!$A2484,1),""))</f>
        <v>0</v>
      </c>
      <c r="J2484" t="str">
        <f>IF(I2484=1,COUNTIF($I$2:I2484,1),"")</f>
        <v/>
      </c>
      <c r="K2484" t="str">
        <f>IFERROR(INDEX($B$2:$B$2873,MATCH(ROWS($J$2:J2484),$J$2:$J$2873,0)),"")</f>
        <v/>
      </c>
    </row>
    <row r="2485" spans="1:11">
      <c r="A2485" s="60" t="s">
        <v>678</v>
      </c>
      <c r="B2485" s="60" t="s">
        <v>802</v>
      </c>
      <c r="C2485" s="59">
        <v>18.07</v>
      </c>
      <c r="D2485" s="60" t="s">
        <v>39</v>
      </c>
      <c r="E2485" s="60" t="s">
        <v>818</v>
      </c>
      <c r="F2485" s="60" t="s">
        <v>40</v>
      </c>
      <c r="G2485" s="60" t="s">
        <v>818</v>
      </c>
      <c r="H2485" s="60" t="s">
        <v>818</v>
      </c>
      <c r="I2485">
        <f>--ISNUMBER(IFERROR(SEARCH(Anketa!$E$3,'SDF biotopi'!$A2485,1),""))</f>
        <v>0</v>
      </c>
      <c r="J2485" t="str">
        <f>IF(I2485=1,COUNTIF($I$2:I2485,1),"")</f>
        <v/>
      </c>
      <c r="K2485" t="str">
        <f>IFERROR(INDEX($B$2:$B$2873,MATCH(ROWS($J$2:J2485),$J$2:$J$2873,0)),"")</f>
        <v/>
      </c>
    </row>
    <row r="2486" spans="1:11">
      <c r="A2486" s="60" t="s">
        <v>680</v>
      </c>
      <c r="B2486" s="60" t="s">
        <v>816</v>
      </c>
      <c r="C2486" s="59">
        <v>2.39</v>
      </c>
      <c r="D2486" s="60" t="s">
        <v>39</v>
      </c>
      <c r="E2486" s="60" t="s">
        <v>818</v>
      </c>
      <c r="F2486" s="60" t="s">
        <v>40</v>
      </c>
      <c r="G2486" s="60" t="s">
        <v>818</v>
      </c>
      <c r="H2486" s="60" t="s">
        <v>818</v>
      </c>
      <c r="I2486">
        <f>--ISNUMBER(IFERROR(SEARCH(Anketa!$E$3,'SDF biotopi'!$A2486,1),""))</f>
        <v>0</v>
      </c>
      <c r="J2486" t="str">
        <f>IF(I2486=1,COUNTIF($I$2:I2486,1),"")</f>
        <v/>
      </c>
      <c r="K2486" t="str">
        <f>IFERROR(INDEX($B$2:$B$2873,MATCH(ROWS($J$2:J2486),$J$2:$J$2873,0)),"")</f>
        <v/>
      </c>
    </row>
    <row r="2487" spans="1:11">
      <c r="A2487" s="60" t="s">
        <v>680</v>
      </c>
      <c r="B2487" s="60" t="s">
        <v>802</v>
      </c>
      <c r="C2487" s="59">
        <v>0</v>
      </c>
      <c r="D2487" s="60" t="s">
        <v>39</v>
      </c>
      <c r="E2487" s="60" t="s">
        <v>40</v>
      </c>
      <c r="F2487" s="60" t="s">
        <v>40</v>
      </c>
      <c r="G2487" s="60" t="s">
        <v>210</v>
      </c>
      <c r="H2487" s="60" t="s">
        <v>40</v>
      </c>
      <c r="I2487">
        <f>--ISNUMBER(IFERROR(SEARCH(Anketa!$E$3,'SDF biotopi'!$A2487,1),""))</f>
        <v>0</v>
      </c>
      <c r="J2487" t="str">
        <f>IF(I2487=1,COUNTIF($I$2:I2487,1),"")</f>
        <v/>
      </c>
      <c r="K2487" t="str">
        <f>IFERROR(INDEX($B$2:$B$2873,MATCH(ROWS($J$2:J2487),$J$2:$J$2873,0)),"")</f>
        <v/>
      </c>
    </row>
    <row r="2488" spans="1:11">
      <c r="A2488" s="60" t="s">
        <v>680</v>
      </c>
      <c r="B2488" s="60" t="s">
        <v>811</v>
      </c>
      <c r="C2488" s="59">
        <v>62.71</v>
      </c>
      <c r="D2488" s="60" t="s">
        <v>39</v>
      </c>
      <c r="E2488" s="60" t="s">
        <v>41</v>
      </c>
      <c r="F2488" s="60" t="s">
        <v>40</v>
      </c>
      <c r="G2488" s="60" t="s">
        <v>210</v>
      </c>
      <c r="H2488" s="60" t="s">
        <v>41</v>
      </c>
      <c r="I2488">
        <f>--ISNUMBER(IFERROR(SEARCH(Anketa!$E$3,'SDF biotopi'!$A2488,1),""))</f>
        <v>0</v>
      </c>
      <c r="J2488" t="str">
        <f>IF(I2488=1,COUNTIF($I$2:I2488,1),"")</f>
        <v/>
      </c>
      <c r="K2488" t="str">
        <f>IFERROR(INDEX($B$2:$B$2873,MATCH(ROWS($J$2:J2488),$J$2:$J$2873,0)),"")</f>
        <v/>
      </c>
    </row>
    <row r="2489" spans="1:11">
      <c r="A2489" s="60" t="s">
        <v>680</v>
      </c>
      <c r="B2489" s="60" t="s">
        <v>807</v>
      </c>
      <c r="C2489" s="59">
        <v>22.02</v>
      </c>
      <c r="D2489" s="60" t="s">
        <v>39</v>
      </c>
      <c r="E2489" s="60" t="s">
        <v>210</v>
      </c>
      <c r="F2489" s="60" t="s">
        <v>40</v>
      </c>
      <c r="G2489" s="60" t="s">
        <v>41</v>
      </c>
      <c r="H2489" s="60" t="s">
        <v>210</v>
      </c>
      <c r="I2489">
        <f>--ISNUMBER(IFERROR(SEARCH(Anketa!$E$3,'SDF biotopi'!$A2489,1),""))</f>
        <v>0</v>
      </c>
      <c r="J2489" t="str">
        <f>IF(I2489=1,COUNTIF($I$2:I2489,1),"")</f>
        <v/>
      </c>
      <c r="K2489" t="str">
        <f>IFERROR(INDEX($B$2:$B$2873,MATCH(ROWS($J$2:J2489),$J$2:$J$2873,0)),"")</f>
        <v/>
      </c>
    </row>
    <row r="2490" spans="1:11">
      <c r="A2490" s="60" t="s">
        <v>680</v>
      </c>
      <c r="B2490" s="60" t="s">
        <v>812</v>
      </c>
      <c r="C2490" s="59">
        <v>0</v>
      </c>
      <c r="D2490" s="60" t="s">
        <v>39</v>
      </c>
      <c r="E2490" s="60" t="s">
        <v>40</v>
      </c>
      <c r="F2490" s="60" t="s">
        <v>40</v>
      </c>
      <c r="G2490" s="60" t="s">
        <v>41</v>
      </c>
      <c r="H2490" s="60" t="s">
        <v>40</v>
      </c>
      <c r="I2490">
        <f>--ISNUMBER(IFERROR(SEARCH(Anketa!$E$3,'SDF biotopi'!$A2490,1),""))</f>
        <v>0</v>
      </c>
      <c r="J2490" t="str">
        <f>IF(I2490=1,COUNTIF($I$2:I2490,1),"")</f>
        <v/>
      </c>
      <c r="K2490" t="str">
        <f>IFERROR(INDEX($B$2:$B$2873,MATCH(ROWS($J$2:J2490),$J$2:$J$2873,0)),"")</f>
        <v/>
      </c>
    </row>
    <row r="2491" spans="1:11">
      <c r="A2491" s="60" t="s">
        <v>682</v>
      </c>
      <c r="B2491" s="60" t="s">
        <v>811</v>
      </c>
      <c r="C2491" s="59">
        <v>70.48</v>
      </c>
      <c r="D2491" s="60" t="s">
        <v>39</v>
      </c>
      <c r="E2491" s="60" t="s">
        <v>41</v>
      </c>
      <c r="F2491" s="60" t="s">
        <v>40</v>
      </c>
      <c r="G2491" s="60" t="s">
        <v>210</v>
      </c>
      <c r="H2491" s="60" t="s">
        <v>41</v>
      </c>
      <c r="I2491">
        <f>--ISNUMBER(IFERROR(SEARCH(Anketa!$E$3,'SDF biotopi'!$A2491,1),""))</f>
        <v>0</v>
      </c>
      <c r="J2491" t="str">
        <f>IF(I2491=1,COUNTIF($I$2:I2491,1),"")</f>
        <v/>
      </c>
      <c r="K2491" t="str">
        <f>IFERROR(INDEX($B$2:$B$2873,MATCH(ROWS($J$2:J2491),$J$2:$J$2873,0)),"")</f>
        <v/>
      </c>
    </row>
    <row r="2492" spans="1:11">
      <c r="A2492" s="60" t="s">
        <v>682</v>
      </c>
      <c r="B2492" s="60" t="s">
        <v>812</v>
      </c>
      <c r="C2492" s="59">
        <v>0</v>
      </c>
      <c r="D2492" s="60" t="s">
        <v>39</v>
      </c>
      <c r="E2492" s="60" t="s">
        <v>41</v>
      </c>
      <c r="F2492" s="60" t="s">
        <v>40</v>
      </c>
      <c r="G2492" s="60" t="s">
        <v>210</v>
      </c>
      <c r="H2492" s="60" t="s">
        <v>40</v>
      </c>
      <c r="I2492">
        <f>--ISNUMBER(IFERROR(SEARCH(Anketa!$E$3,'SDF biotopi'!$A2492,1),""))</f>
        <v>0</v>
      </c>
      <c r="J2492" t="str">
        <f>IF(I2492=1,COUNTIF($I$2:I2492,1),"")</f>
        <v/>
      </c>
      <c r="K2492" t="str">
        <f>IFERROR(INDEX($B$2:$B$2873,MATCH(ROWS($J$2:J2492),$J$2:$J$2873,0)),"")</f>
        <v/>
      </c>
    </row>
    <row r="2493" spans="1:11">
      <c r="A2493" s="60" t="s">
        <v>682</v>
      </c>
      <c r="B2493" s="60" t="s">
        <v>807</v>
      </c>
      <c r="C2493" s="59">
        <v>3.78</v>
      </c>
      <c r="D2493" s="60" t="s">
        <v>39</v>
      </c>
      <c r="E2493" s="60" t="s">
        <v>41</v>
      </c>
      <c r="F2493" s="60" t="s">
        <v>40</v>
      </c>
      <c r="G2493" s="60" t="s">
        <v>210</v>
      </c>
      <c r="H2493" s="60" t="s">
        <v>40</v>
      </c>
      <c r="I2493">
        <f>--ISNUMBER(IFERROR(SEARCH(Anketa!$E$3,'SDF biotopi'!$A2493,1),""))</f>
        <v>0</v>
      </c>
      <c r="J2493" t="str">
        <f>IF(I2493=1,COUNTIF($I$2:I2493,1),"")</f>
        <v/>
      </c>
      <c r="K2493" t="str">
        <f>IFERROR(INDEX($B$2:$B$2873,MATCH(ROWS($J$2:J2493),$J$2:$J$2873,0)),"")</f>
        <v/>
      </c>
    </row>
    <row r="2494" spans="1:11">
      <c r="A2494" s="60" t="s">
        <v>682</v>
      </c>
      <c r="B2494" s="60" t="s">
        <v>802</v>
      </c>
      <c r="C2494" s="59">
        <v>0</v>
      </c>
      <c r="D2494" s="60" t="s">
        <v>39</v>
      </c>
      <c r="E2494" s="60" t="s">
        <v>41</v>
      </c>
      <c r="F2494" s="60" t="s">
        <v>40</v>
      </c>
      <c r="G2494" s="60" t="s">
        <v>210</v>
      </c>
      <c r="H2494" s="60" t="s">
        <v>40</v>
      </c>
      <c r="I2494">
        <f>--ISNUMBER(IFERROR(SEARCH(Anketa!$E$3,'SDF biotopi'!$A2494,1),""))</f>
        <v>0</v>
      </c>
      <c r="J2494" t="str">
        <f>IF(I2494=1,COUNTIF($I$2:I2494,1),"")</f>
        <v/>
      </c>
      <c r="K2494" t="str">
        <f>IFERROR(INDEX($B$2:$B$2873,MATCH(ROWS($J$2:J2494),$J$2:$J$2873,0)),"")</f>
        <v/>
      </c>
    </row>
    <row r="2495" spans="1:11">
      <c r="A2495" s="60" t="s">
        <v>684</v>
      </c>
      <c r="B2495" s="60" t="s">
        <v>807</v>
      </c>
      <c r="C2495" s="59">
        <v>5.01</v>
      </c>
      <c r="D2495" s="60" t="s">
        <v>39</v>
      </c>
      <c r="E2495" s="60" t="s">
        <v>818</v>
      </c>
      <c r="F2495" s="60" t="s">
        <v>40</v>
      </c>
      <c r="G2495" s="60" t="s">
        <v>818</v>
      </c>
      <c r="H2495" s="60" t="s">
        <v>818</v>
      </c>
      <c r="I2495">
        <f>--ISNUMBER(IFERROR(SEARCH(Anketa!$E$3,'SDF biotopi'!$A2495,1),""))</f>
        <v>0</v>
      </c>
      <c r="J2495" t="str">
        <f>IF(I2495=1,COUNTIF($I$2:I2495,1),"")</f>
        <v/>
      </c>
      <c r="K2495" t="str">
        <f>IFERROR(INDEX($B$2:$B$2873,MATCH(ROWS($J$2:J2495),$J$2:$J$2873,0)),"")</f>
        <v/>
      </c>
    </row>
    <row r="2496" spans="1:11">
      <c r="A2496" s="60" t="s">
        <v>684</v>
      </c>
      <c r="B2496" s="60" t="s">
        <v>812</v>
      </c>
      <c r="C2496" s="59">
        <v>0.56999999999999995</v>
      </c>
      <c r="D2496" s="60" t="s">
        <v>39</v>
      </c>
      <c r="E2496" s="60" t="s">
        <v>818</v>
      </c>
      <c r="F2496" s="60" t="s">
        <v>40</v>
      </c>
      <c r="G2496" s="60" t="s">
        <v>818</v>
      </c>
      <c r="H2496" s="60" t="s">
        <v>818</v>
      </c>
      <c r="I2496">
        <f>--ISNUMBER(IFERROR(SEARCH(Anketa!$E$3,'SDF biotopi'!$A2496,1),""))</f>
        <v>0</v>
      </c>
      <c r="J2496" t="str">
        <f>IF(I2496=1,COUNTIF($I$2:I2496,1),"")</f>
        <v/>
      </c>
      <c r="K2496" t="str">
        <f>IFERROR(INDEX($B$2:$B$2873,MATCH(ROWS($J$2:J2496),$J$2:$J$2873,0)),"")</f>
        <v/>
      </c>
    </row>
    <row r="2497" spans="1:11">
      <c r="A2497" s="60" t="s">
        <v>684</v>
      </c>
      <c r="B2497" s="60" t="s">
        <v>802</v>
      </c>
      <c r="C2497" s="59">
        <v>22.21</v>
      </c>
      <c r="D2497" s="60" t="s">
        <v>39</v>
      </c>
      <c r="E2497" s="60" t="s">
        <v>210</v>
      </c>
      <c r="F2497" s="60" t="s">
        <v>40</v>
      </c>
      <c r="G2497" s="60" t="s">
        <v>210</v>
      </c>
      <c r="H2497" s="60" t="s">
        <v>210</v>
      </c>
      <c r="I2497">
        <f>--ISNUMBER(IFERROR(SEARCH(Anketa!$E$3,'SDF biotopi'!$A2497,1),""))</f>
        <v>0</v>
      </c>
      <c r="J2497" t="str">
        <f>IF(I2497=1,COUNTIF($I$2:I2497,1),"")</f>
        <v/>
      </c>
      <c r="K2497" t="str">
        <f>IFERROR(INDEX($B$2:$B$2873,MATCH(ROWS($J$2:J2497),$J$2:$J$2873,0)),"")</f>
        <v/>
      </c>
    </row>
    <row r="2498" spans="1:11">
      <c r="A2498" s="60" t="s">
        <v>684</v>
      </c>
      <c r="B2498" s="60" t="s">
        <v>805</v>
      </c>
      <c r="C2498" s="59">
        <v>0</v>
      </c>
      <c r="D2498" s="60" t="s">
        <v>838</v>
      </c>
      <c r="E2498" s="60" t="s">
        <v>818</v>
      </c>
      <c r="F2498" s="60" t="s">
        <v>40</v>
      </c>
      <c r="G2498" s="60" t="s">
        <v>818</v>
      </c>
      <c r="H2498" s="60" t="s">
        <v>818</v>
      </c>
      <c r="I2498">
        <f>--ISNUMBER(IFERROR(SEARCH(Anketa!$E$3,'SDF biotopi'!$A2498,1),""))</f>
        <v>0</v>
      </c>
      <c r="J2498" t="str">
        <f>IF(I2498=1,COUNTIF($I$2:I2498,1),"")</f>
        <v/>
      </c>
      <c r="K2498" t="str">
        <f>IFERROR(INDEX($B$2:$B$2873,MATCH(ROWS($J$2:J2498),$J$2:$J$2873,0)),"")</f>
        <v/>
      </c>
    </row>
    <row r="2499" spans="1:11">
      <c r="A2499" s="60" t="s">
        <v>684</v>
      </c>
      <c r="B2499" s="60" t="s">
        <v>810</v>
      </c>
      <c r="C2499" s="59">
        <v>3.6</v>
      </c>
      <c r="D2499" s="60" t="s">
        <v>39</v>
      </c>
      <c r="E2499" s="60" t="s">
        <v>41</v>
      </c>
      <c r="F2499" s="60" t="s">
        <v>40</v>
      </c>
      <c r="G2499" s="60" t="s">
        <v>41</v>
      </c>
      <c r="H2499" s="60" t="s">
        <v>41</v>
      </c>
      <c r="I2499">
        <f>--ISNUMBER(IFERROR(SEARCH(Anketa!$E$3,'SDF biotopi'!$A2499,1),""))</f>
        <v>0</v>
      </c>
      <c r="J2499" t="str">
        <f>IF(I2499=1,COUNTIF($I$2:I2499,1),"")</f>
        <v/>
      </c>
      <c r="K2499" t="str">
        <f>IFERROR(INDEX($B$2:$B$2873,MATCH(ROWS($J$2:J2499),$J$2:$J$2873,0)),"")</f>
        <v/>
      </c>
    </row>
    <row r="2500" spans="1:11">
      <c r="A2500" s="60" t="s">
        <v>684</v>
      </c>
      <c r="B2500" s="60" t="s">
        <v>808</v>
      </c>
      <c r="C2500" s="59">
        <v>6.68</v>
      </c>
      <c r="D2500" s="60" t="s">
        <v>39</v>
      </c>
      <c r="E2500" s="60" t="s">
        <v>818</v>
      </c>
      <c r="F2500" s="60" t="s">
        <v>40</v>
      </c>
      <c r="G2500" s="60" t="s">
        <v>818</v>
      </c>
      <c r="H2500" s="60" t="s">
        <v>818</v>
      </c>
      <c r="I2500">
        <f>--ISNUMBER(IFERROR(SEARCH(Anketa!$E$3,'SDF biotopi'!$A2500,1),""))</f>
        <v>0</v>
      </c>
      <c r="J2500" t="str">
        <f>IF(I2500=1,COUNTIF($I$2:I2500,1),"")</f>
        <v/>
      </c>
      <c r="K2500" t="str">
        <f>IFERROR(INDEX($B$2:$B$2873,MATCH(ROWS($J$2:J2500),$J$2:$J$2873,0)),"")</f>
        <v/>
      </c>
    </row>
    <row r="2501" spans="1:11">
      <c r="A2501" s="60" t="s">
        <v>686</v>
      </c>
      <c r="B2501" s="60" t="s">
        <v>802</v>
      </c>
      <c r="C2501" s="59">
        <v>39.9</v>
      </c>
      <c r="D2501" s="60" t="s">
        <v>39</v>
      </c>
      <c r="E2501" s="60" t="s">
        <v>818</v>
      </c>
      <c r="F2501" s="60" t="s">
        <v>40</v>
      </c>
      <c r="G2501" s="60" t="s">
        <v>818</v>
      </c>
      <c r="H2501" s="60" t="s">
        <v>818</v>
      </c>
      <c r="I2501">
        <f>--ISNUMBER(IFERROR(SEARCH(Anketa!$E$3,'SDF biotopi'!$A2501,1),""))</f>
        <v>0</v>
      </c>
      <c r="J2501" t="str">
        <f>IF(I2501=1,COUNTIF($I$2:I2501,1),"")</f>
        <v/>
      </c>
      <c r="K2501" t="str">
        <f>IFERROR(INDEX($B$2:$B$2873,MATCH(ROWS($J$2:J2501),$J$2:$J$2873,0)),"")</f>
        <v/>
      </c>
    </row>
    <row r="2502" spans="1:11">
      <c r="A2502" s="60" t="s">
        <v>686</v>
      </c>
      <c r="B2502" s="60" t="s">
        <v>826</v>
      </c>
      <c r="C2502" s="59">
        <v>18.48</v>
      </c>
      <c r="D2502" s="60" t="s">
        <v>39</v>
      </c>
      <c r="E2502" s="60" t="s">
        <v>210</v>
      </c>
      <c r="F2502" s="60" t="s">
        <v>41</v>
      </c>
      <c r="G2502" s="60" t="s">
        <v>210</v>
      </c>
      <c r="H2502" s="60" t="s">
        <v>210</v>
      </c>
      <c r="I2502">
        <f>--ISNUMBER(IFERROR(SEARCH(Anketa!$E$3,'SDF biotopi'!$A2502,1),""))</f>
        <v>0</v>
      </c>
      <c r="J2502" t="str">
        <f>IF(I2502=1,COUNTIF($I$2:I2502,1),"")</f>
        <v/>
      </c>
      <c r="K2502" t="str">
        <f>IFERROR(INDEX($B$2:$B$2873,MATCH(ROWS($J$2:J2502),$J$2:$J$2873,0)),"")</f>
        <v/>
      </c>
    </row>
    <row r="2503" spans="1:11">
      <c r="A2503" s="60" t="s">
        <v>688</v>
      </c>
      <c r="B2503" s="60" t="s">
        <v>823</v>
      </c>
      <c r="C2503" s="59">
        <v>0</v>
      </c>
      <c r="D2503" s="60" t="s">
        <v>39</v>
      </c>
      <c r="E2503" s="60" t="s">
        <v>210</v>
      </c>
      <c r="F2503" s="60" t="s">
        <v>40</v>
      </c>
      <c r="G2503" s="60" t="s">
        <v>210</v>
      </c>
      <c r="H2503" s="60" t="s">
        <v>40</v>
      </c>
      <c r="I2503">
        <f>--ISNUMBER(IFERROR(SEARCH(Anketa!$E$3,'SDF biotopi'!$A2503,1),""))</f>
        <v>0</v>
      </c>
      <c r="J2503" t="str">
        <f>IF(I2503=1,COUNTIF($I$2:I2503,1),"")</f>
        <v/>
      </c>
      <c r="K2503" t="str">
        <f>IFERROR(INDEX($B$2:$B$2873,MATCH(ROWS($J$2:J2503),$J$2:$J$2873,0)),"")</f>
        <v/>
      </c>
    </row>
    <row r="2504" spans="1:11">
      <c r="A2504" s="60" t="s">
        <v>688</v>
      </c>
      <c r="B2504" s="60" t="s">
        <v>817</v>
      </c>
      <c r="C2504" s="59">
        <v>0</v>
      </c>
      <c r="D2504" s="60" t="s">
        <v>39</v>
      </c>
      <c r="E2504" s="60" t="s">
        <v>210</v>
      </c>
      <c r="F2504" s="60" t="s">
        <v>40</v>
      </c>
      <c r="G2504" s="60" t="s">
        <v>41</v>
      </c>
      <c r="H2504" s="60" t="s">
        <v>41</v>
      </c>
      <c r="I2504">
        <f>--ISNUMBER(IFERROR(SEARCH(Anketa!$E$3,'SDF biotopi'!$A2504,1),""))</f>
        <v>0</v>
      </c>
      <c r="J2504" t="str">
        <f>IF(I2504=1,COUNTIF($I$2:I2504,1),"")</f>
        <v/>
      </c>
      <c r="K2504" t="str">
        <f>IFERROR(INDEX($B$2:$B$2873,MATCH(ROWS($J$2:J2504),$J$2:$J$2873,0)),"")</f>
        <v/>
      </c>
    </row>
    <row r="2505" spans="1:11">
      <c r="A2505" s="60" t="s">
        <v>688</v>
      </c>
      <c r="B2505" s="60" t="s">
        <v>820</v>
      </c>
      <c r="C2505" s="59">
        <v>18.940000000000001</v>
      </c>
      <c r="D2505" s="60" t="s">
        <v>39</v>
      </c>
      <c r="E2505" s="60" t="s">
        <v>41</v>
      </c>
      <c r="F2505" s="60" t="s">
        <v>40</v>
      </c>
      <c r="G2505" s="60" t="s">
        <v>210</v>
      </c>
      <c r="H2505" s="60" t="s">
        <v>40</v>
      </c>
      <c r="I2505">
        <f>--ISNUMBER(IFERROR(SEARCH(Anketa!$E$3,'SDF biotopi'!$A2505,1),""))</f>
        <v>0</v>
      </c>
      <c r="J2505" t="str">
        <f>IF(I2505=1,COUNTIF($I$2:I2505,1),"")</f>
        <v/>
      </c>
      <c r="K2505" t="str">
        <f>IFERROR(INDEX($B$2:$B$2873,MATCH(ROWS($J$2:J2505),$J$2:$J$2873,0)),"")</f>
        <v/>
      </c>
    </row>
    <row r="2506" spans="1:11">
      <c r="A2506" s="60" t="s">
        <v>688</v>
      </c>
      <c r="B2506" s="60" t="s">
        <v>812</v>
      </c>
      <c r="C2506" s="59">
        <v>5.56</v>
      </c>
      <c r="D2506" s="60" t="s">
        <v>39</v>
      </c>
      <c r="E2506" s="60" t="s">
        <v>40</v>
      </c>
      <c r="F2506" s="60" t="s">
        <v>40</v>
      </c>
      <c r="G2506" s="60" t="s">
        <v>210</v>
      </c>
      <c r="H2506" s="60" t="s">
        <v>40</v>
      </c>
      <c r="I2506">
        <f>--ISNUMBER(IFERROR(SEARCH(Anketa!$E$3,'SDF biotopi'!$A2506,1),""))</f>
        <v>0</v>
      </c>
      <c r="J2506" t="str">
        <f>IF(I2506=1,COUNTIF($I$2:I2506,1),"")</f>
        <v/>
      </c>
      <c r="K2506" t="str">
        <f>IFERROR(INDEX($B$2:$B$2873,MATCH(ROWS($J$2:J2506),$J$2:$J$2873,0)),"")</f>
        <v/>
      </c>
    </row>
    <row r="2507" spans="1:11">
      <c r="A2507" s="60" t="s">
        <v>688</v>
      </c>
      <c r="B2507" s="60" t="s">
        <v>825</v>
      </c>
      <c r="C2507" s="59">
        <v>245.07</v>
      </c>
      <c r="D2507" s="60" t="s">
        <v>39</v>
      </c>
      <c r="E2507" s="60" t="s">
        <v>41</v>
      </c>
      <c r="F2507" s="60" t="s">
        <v>40</v>
      </c>
      <c r="G2507" s="60" t="s">
        <v>41</v>
      </c>
      <c r="H2507" s="60" t="s">
        <v>41</v>
      </c>
      <c r="I2507">
        <f>--ISNUMBER(IFERROR(SEARCH(Anketa!$E$3,'SDF biotopi'!$A2507,1),""))</f>
        <v>0</v>
      </c>
      <c r="J2507" t="str">
        <f>IF(I2507=1,COUNTIF($I$2:I2507,1),"")</f>
        <v/>
      </c>
      <c r="K2507" t="str">
        <f>IFERROR(INDEX($B$2:$B$2873,MATCH(ROWS($J$2:J2507),$J$2:$J$2873,0)),"")</f>
        <v/>
      </c>
    </row>
    <row r="2508" spans="1:11">
      <c r="A2508" s="60" t="s">
        <v>688</v>
      </c>
      <c r="B2508" s="60" t="s">
        <v>827</v>
      </c>
      <c r="C2508" s="59">
        <v>22.03</v>
      </c>
      <c r="D2508" s="60" t="s">
        <v>39</v>
      </c>
      <c r="E2508" s="60" t="s">
        <v>41</v>
      </c>
      <c r="F2508" s="60" t="s">
        <v>40</v>
      </c>
      <c r="G2508" s="60" t="s">
        <v>41</v>
      </c>
      <c r="H2508" s="60" t="s">
        <v>41</v>
      </c>
      <c r="I2508">
        <f>--ISNUMBER(IFERROR(SEARCH(Anketa!$E$3,'SDF biotopi'!$A2508,1),""))</f>
        <v>0</v>
      </c>
      <c r="J2508" t="str">
        <f>IF(I2508=1,COUNTIF($I$2:I2508,1),"")</f>
        <v/>
      </c>
      <c r="K2508" t="str">
        <f>IFERROR(INDEX($B$2:$B$2873,MATCH(ROWS($J$2:J2508),$J$2:$J$2873,0)),"")</f>
        <v/>
      </c>
    </row>
    <row r="2509" spans="1:11">
      <c r="A2509" s="60" t="s">
        <v>688</v>
      </c>
      <c r="B2509" s="60" t="s">
        <v>840</v>
      </c>
      <c r="C2509" s="59">
        <v>0</v>
      </c>
      <c r="D2509" s="60" t="s">
        <v>39</v>
      </c>
      <c r="E2509" s="60" t="s">
        <v>40</v>
      </c>
      <c r="F2509" s="60" t="s">
        <v>41</v>
      </c>
      <c r="G2509" s="60" t="s">
        <v>41</v>
      </c>
      <c r="H2509" s="60" t="s">
        <v>40</v>
      </c>
      <c r="I2509">
        <f>--ISNUMBER(IFERROR(SEARCH(Anketa!$E$3,'SDF biotopi'!$A2509,1),""))</f>
        <v>0</v>
      </c>
      <c r="J2509" t="str">
        <f>IF(I2509=1,COUNTIF($I$2:I2509,1),"")</f>
        <v/>
      </c>
      <c r="K2509" t="str">
        <f>IFERROR(INDEX($B$2:$B$2873,MATCH(ROWS($J$2:J2509),$J$2:$J$2873,0)),"")</f>
        <v/>
      </c>
    </row>
    <row r="2510" spans="1:11">
      <c r="A2510" s="60" t="s">
        <v>688</v>
      </c>
      <c r="B2510" s="60" t="s">
        <v>831</v>
      </c>
      <c r="C2510" s="59">
        <v>0</v>
      </c>
      <c r="D2510" s="60" t="s">
        <v>39</v>
      </c>
      <c r="E2510" s="60" t="s">
        <v>41</v>
      </c>
      <c r="F2510" s="60" t="s">
        <v>40</v>
      </c>
      <c r="G2510" s="60" t="s">
        <v>41</v>
      </c>
      <c r="H2510" s="60" t="s">
        <v>41</v>
      </c>
      <c r="I2510">
        <f>--ISNUMBER(IFERROR(SEARCH(Anketa!$E$3,'SDF biotopi'!$A2510,1),""))</f>
        <v>0</v>
      </c>
      <c r="J2510" t="str">
        <f>IF(I2510=1,COUNTIF($I$2:I2510,1),"")</f>
        <v/>
      </c>
      <c r="K2510" t="str">
        <f>IFERROR(INDEX($B$2:$B$2873,MATCH(ROWS($J$2:J2510),$J$2:$J$2873,0)),"")</f>
        <v/>
      </c>
    </row>
    <row r="2511" spans="1:11">
      <c r="A2511" s="60" t="s">
        <v>688</v>
      </c>
      <c r="B2511" s="60" t="s">
        <v>835</v>
      </c>
      <c r="C2511" s="59">
        <v>2.0299999999999998</v>
      </c>
      <c r="D2511" s="60" t="s">
        <v>39</v>
      </c>
      <c r="E2511" s="60" t="s">
        <v>818</v>
      </c>
      <c r="F2511" s="60" t="s">
        <v>40</v>
      </c>
      <c r="G2511" s="60" t="s">
        <v>818</v>
      </c>
      <c r="H2511" s="60" t="s">
        <v>818</v>
      </c>
      <c r="I2511">
        <f>--ISNUMBER(IFERROR(SEARCH(Anketa!$E$3,'SDF biotopi'!$A2511,1),""))</f>
        <v>0</v>
      </c>
      <c r="J2511" t="str">
        <f>IF(I2511=1,COUNTIF($I$2:I2511,1),"")</f>
        <v/>
      </c>
      <c r="K2511" t="str">
        <f>IFERROR(INDEX($B$2:$B$2873,MATCH(ROWS($J$2:J2511),$J$2:$J$2873,0)),"")</f>
        <v/>
      </c>
    </row>
    <row r="2512" spans="1:11">
      <c r="A2512" s="60" t="s">
        <v>688</v>
      </c>
      <c r="B2512" s="60" t="s">
        <v>821</v>
      </c>
      <c r="C2512" s="59">
        <v>0</v>
      </c>
      <c r="D2512" s="60" t="s">
        <v>67</v>
      </c>
      <c r="E2512" s="60" t="s">
        <v>50</v>
      </c>
      <c r="F2512" s="60" t="s">
        <v>824</v>
      </c>
      <c r="G2512" s="60" t="s">
        <v>824</v>
      </c>
      <c r="H2512" s="60" t="s">
        <v>824</v>
      </c>
      <c r="I2512">
        <f>--ISNUMBER(IFERROR(SEARCH(Anketa!$E$3,'SDF biotopi'!$A2512,1),""))</f>
        <v>0</v>
      </c>
      <c r="J2512" t="str">
        <f>IF(I2512=1,COUNTIF($I$2:I2512,1),"")</f>
        <v/>
      </c>
      <c r="K2512" t="str">
        <f>IFERROR(INDEX($B$2:$B$2873,MATCH(ROWS($J$2:J2512),$J$2:$J$2873,0)),"")</f>
        <v/>
      </c>
    </row>
    <row r="2513" spans="1:11">
      <c r="A2513" s="60" t="s">
        <v>688</v>
      </c>
      <c r="B2513" s="60" t="s">
        <v>807</v>
      </c>
      <c r="C2513" s="59">
        <v>0.13</v>
      </c>
      <c r="D2513" s="60" t="s">
        <v>39</v>
      </c>
      <c r="E2513" s="60" t="s">
        <v>818</v>
      </c>
      <c r="F2513" s="60" t="s">
        <v>40</v>
      </c>
      <c r="G2513" s="60" t="s">
        <v>818</v>
      </c>
      <c r="H2513" s="60" t="s">
        <v>818</v>
      </c>
      <c r="I2513">
        <f>--ISNUMBER(IFERROR(SEARCH(Anketa!$E$3,'SDF biotopi'!$A2513,1),""))</f>
        <v>0</v>
      </c>
      <c r="J2513" t="str">
        <f>IF(I2513=1,COUNTIF($I$2:I2513,1),"")</f>
        <v/>
      </c>
      <c r="K2513" t="str">
        <f>IFERROR(INDEX($B$2:$B$2873,MATCH(ROWS($J$2:J2513),$J$2:$J$2873,0)),"")</f>
        <v/>
      </c>
    </row>
    <row r="2514" spans="1:11">
      <c r="A2514" s="60" t="s">
        <v>688</v>
      </c>
      <c r="B2514" s="60" t="s">
        <v>815</v>
      </c>
      <c r="C2514" s="59">
        <v>0.67</v>
      </c>
      <c r="D2514" s="60" t="s">
        <v>39</v>
      </c>
      <c r="E2514" s="60" t="s">
        <v>41</v>
      </c>
      <c r="F2514" s="60" t="s">
        <v>40</v>
      </c>
      <c r="G2514" s="60" t="s">
        <v>41</v>
      </c>
      <c r="H2514" s="60" t="s">
        <v>41</v>
      </c>
      <c r="I2514">
        <f>--ISNUMBER(IFERROR(SEARCH(Anketa!$E$3,'SDF biotopi'!$A2514,1),""))</f>
        <v>0</v>
      </c>
      <c r="J2514" t="str">
        <f>IF(I2514=1,COUNTIF($I$2:I2514,1),"")</f>
        <v/>
      </c>
      <c r="K2514" t="str">
        <f>IFERROR(INDEX($B$2:$B$2873,MATCH(ROWS($J$2:J2514),$J$2:$J$2873,0)),"")</f>
        <v/>
      </c>
    </row>
    <row r="2515" spans="1:11">
      <c r="A2515" s="60" t="s">
        <v>690</v>
      </c>
      <c r="B2515" s="60" t="s">
        <v>832</v>
      </c>
      <c r="C2515" s="59">
        <v>1.42</v>
      </c>
      <c r="D2515" s="60" t="s">
        <v>39</v>
      </c>
      <c r="E2515" s="60" t="s">
        <v>41</v>
      </c>
      <c r="F2515" s="60" t="s">
        <v>40</v>
      </c>
      <c r="G2515" s="60" t="s">
        <v>40</v>
      </c>
      <c r="H2515" s="60" t="s">
        <v>210</v>
      </c>
      <c r="I2515">
        <f>--ISNUMBER(IFERROR(SEARCH(Anketa!$E$3,'SDF biotopi'!$A2515,1),""))</f>
        <v>0</v>
      </c>
      <c r="J2515" t="str">
        <f>IF(I2515=1,COUNTIF($I$2:I2515,1),"")</f>
        <v/>
      </c>
      <c r="K2515" t="str">
        <f>IFERROR(INDEX($B$2:$B$2873,MATCH(ROWS($J$2:J2515),$J$2:$J$2873,0)),"")</f>
        <v/>
      </c>
    </row>
    <row r="2516" spans="1:11">
      <c r="A2516" s="60" t="s">
        <v>690</v>
      </c>
      <c r="B2516" s="60" t="s">
        <v>808</v>
      </c>
      <c r="C2516" s="59">
        <v>84.89</v>
      </c>
      <c r="D2516" s="60" t="s">
        <v>39</v>
      </c>
      <c r="E2516" s="60" t="s">
        <v>41</v>
      </c>
      <c r="F2516" s="60" t="s">
        <v>40</v>
      </c>
      <c r="G2516" s="60" t="s">
        <v>41</v>
      </c>
      <c r="H2516" s="60" t="s">
        <v>41</v>
      </c>
      <c r="I2516">
        <f>--ISNUMBER(IFERROR(SEARCH(Anketa!$E$3,'SDF biotopi'!$A2516,1),""))</f>
        <v>0</v>
      </c>
      <c r="J2516" t="str">
        <f>IF(I2516=1,COUNTIF($I$2:I2516,1),"")</f>
        <v/>
      </c>
      <c r="K2516" t="str">
        <f>IFERROR(INDEX($B$2:$B$2873,MATCH(ROWS($J$2:J2516),$J$2:$J$2873,0)),"")</f>
        <v/>
      </c>
    </row>
    <row r="2517" spans="1:11">
      <c r="A2517" s="60" t="s">
        <v>690</v>
      </c>
      <c r="B2517" s="60" t="s">
        <v>802</v>
      </c>
      <c r="C2517" s="59">
        <v>17.75</v>
      </c>
      <c r="D2517" s="60" t="s">
        <v>39</v>
      </c>
      <c r="E2517" s="60" t="s">
        <v>41</v>
      </c>
      <c r="F2517" s="60" t="s">
        <v>40</v>
      </c>
      <c r="G2517" s="60" t="s">
        <v>210</v>
      </c>
      <c r="H2517" s="60" t="s">
        <v>41</v>
      </c>
      <c r="I2517">
        <f>--ISNUMBER(IFERROR(SEARCH(Anketa!$E$3,'SDF biotopi'!$A2517,1),""))</f>
        <v>0</v>
      </c>
      <c r="J2517" t="str">
        <f>IF(I2517=1,COUNTIF($I$2:I2517,1),"")</f>
        <v/>
      </c>
      <c r="K2517" t="str">
        <f>IFERROR(INDEX($B$2:$B$2873,MATCH(ROWS($J$2:J2517),$J$2:$J$2873,0)),"")</f>
        <v/>
      </c>
    </row>
    <row r="2518" spans="1:11">
      <c r="A2518" s="60" t="s">
        <v>692</v>
      </c>
      <c r="B2518" s="60" t="s">
        <v>802</v>
      </c>
      <c r="C2518" s="59">
        <v>3.9</v>
      </c>
      <c r="D2518" s="60" t="s">
        <v>39</v>
      </c>
      <c r="E2518" s="60" t="s">
        <v>818</v>
      </c>
      <c r="F2518" s="60" t="s">
        <v>40</v>
      </c>
      <c r="G2518" s="60" t="s">
        <v>818</v>
      </c>
      <c r="H2518" s="60" t="s">
        <v>818</v>
      </c>
      <c r="I2518">
        <f>--ISNUMBER(IFERROR(SEARCH(Anketa!$E$3,'SDF biotopi'!$A2518,1),""))</f>
        <v>0</v>
      </c>
      <c r="J2518" t="str">
        <f>IF(I2518=1,COUNTIF($I$2:I2518,1),"")</f>
        <v/>
      </c>
      <c r="K2518" t="str">
        <f>IFERROR(INDEX($B$2:$B$2873,MATCH(ROWS($J$2:J2518),$J$2:$J$2873,0)),"")</f>
        <v/>
      </c>
    </row>
    <row r="2519" spans="1:11">
      <c r="A2519" s="60" t="s">
        <v>692</v>
      </c>
      <c r="B2519" s="60" t="s">
        <v>820</v>
      </c>
      <c r="C2519" s="59">
        <v>0.27</v>
      </c>
      <c r="D2519" s="60" t="s">
        <v>39</v>
      </c>
      <c r="E2519" s="60" t="s">
        <v>818</v>
      </c>
      <c r="F2519" s="60" t="s">
        <v>40</v>
      </c>
      <c r="G2519" s="60" t="s">
        <v>818</v>
      </c>
      <c r="H2519" s="60" t="s">
        <v>818</v>
      </c>
      <c r="I2519">
        <f>--ISNUMBER(IFERROR(SEARCH(Anketa!$E$3,'SDF biotopi'!$A2519,1),""))</f>
        <v>0</v>
      </c>
      <c r="J2519" t="str">
        <f>IF(I2519=1,COUNTIF($I$2:I2519,1),"")</f>
        <v/>
      </c>
      <c r="K2519" t="str">
        <f>IFERROR(INDEX($B$2:$B$2873,MATCH(ROWS($J$2:J2519),$J$2:$J$2873,0)),"")</f>
        <v/>
      </c>
    </row>
    <row r="2520" spans="1:11">
      <c r="A2520" s="60" t="s">
        <v>692</v>
      </c>
      <c r="B2520" s="60" t="s">
        <v>825</v>
      </c>
      <c r="C2520" s="59">
        <v>0</v>
      </c>
      <c r="D2520" s="60" t="s">
        <v>39</v>
      </c>
      <c r="E2520" s="60" t="s">
        <v>818</v>
      </c>
      <c r="F2520" s="60" t="s">
        <v>40</v>
      </c>
      <c r="G2520" s="60" t="s">
        <v>818</v>
      </c>
      <c r="H2520" s="60" t="s">
        <v>818</v>
      </c>
      <c r="I2520">
        <f>--ISNUMBER(IFERROR(SEARCH(Anketa!$E$3,'SDF biotopi'!$A2520,1),""))</f>
        <v>0</v>
      </c>
      <c r="J2520" t="str">
        <f>IF(I2520=1,COUNTIF($I$2:I2520,1),"")</f>
        <v/>
      </c>
      <c r="K2520" t="str">
        <f>IFERROR(INDEX($B$2:$B$2873,MATCH(ROWS($J$2:J2520),$J$2:$J$2873,0)),"")</f>
        <v/>
      </c>
    </row>
    <row r="2521" spans="1:11">
      <c r="A2521" s="60" t="s">
        <v>692</v>
      </c>
      <c r="B2521" s="60" t="s">
        <v>810</v>
      </c>
      <c r="C2521" s="59">
        <v>0.21</v>
      </c>
      <c r="D2521" s="60" t="s">
        <v>39</v>
      </c>
      <c r="E2521" s="60" t="s">
        <v>818</v>
      </c>
      <c r="F2521" s="60" t="s">
        <v>40</v>
      </c>
      <c r="G2521" s="60" t="s">
        <v>818</v>
      </c>
      <c r="H2521" s="60" t="s">
        <v>818</v>
      </c>
      <c r="I2521">
        <f>--ISNUMBER(IFERROR(SEARCH(Anketa!$E$3,'SDF biotopi'!$A2521,1),""))</f>
        <v>0</v>
      </c>
      <c r="J2521" t="str">
        <f>IF(I2521=1,COUNTIF($I$2:I2521,1),"")</f>
        <v/>
      </c>
      <c r="K2521" t="str">
        <f>IFERROR(INDEX($B$2:$B$2873,MATCH(ROWS($J$2:J2521),$J$2:$J$2873,0)),"")</f>
        <v/>
      </c>
    </row>
    <row r="2522" spans="1:11">
      <c r="A2522" s="60" t="s">
        <v>692</v>
      </c>
      <c r="B2522" s="60" t="s">
        <v>812</v>
      </c>
      <c r="C2522" s="59">
        <v>0.82</v>
      </c>
      <c r="D2522" s="60" t="s">
        <v>39</v>
      </c>
      <c r="E2522" s="60" t="s">
        <v>818</v>
      </c>
      <c r="F2522" s="60" t="s">
        <v>40</v>
      </c>
      <c r="G2522" s="60" t="s">
        <v>818</v>
      </c>
      <c r="H2522" s="60" t="s">
        <v>818</v>
      </c>
      <c r="I2522">
        <f>--ISNUMBER(IFERROR(SEARCH(Anketa!$E$3,'SDF biotopi'!$A2522,1),""))</f>
        <v>0</v>
      </c>
      <c r="J2522" t="str">
        <f>IF(I2522=1,COUNTIF($I$2:I2522,1),"")</f>
        <v/>
      </c>
      <c r="K2522" t="str">
        <f>IFERROR(INDEX($B$2:$B$2873,MATCH(ROWS($J$2:J2522),$J$2:$J$2873,0)),"")</f>
        <v/>
      </c>
    </row>
    <row r="2523" spans="1:11">
      <c r="A2523" s="60" t="s">
        <v>692</v>
      </c>
      <c r="B2523" s="60" t="s">
        <v>815</v>
      </c>
      <c r="C2523" s="59">
        <v>3.43</v>
      </c>
      <c r="D2523" s="60" t="s">
        <v>39</v>
      </c>
      <c r="E2523" s="60" t="s">
        <v>818</v>
      </c>
      <c r="F2523" s="60" t="s">
        <v>40</v>
      </c>
      <c r="G2523" s="60" t="s">
        <v>818</v>
      </c>
      <c r="H2523" s="60" t="s">
        <v>818</v>
      </c>
      <c r="I2523">
        <f>--ISNUMBER(IFERROR(SEARCH(Anketa!$E$3,'SDF biotopi'!$A2523,1),""))</f>
        <v>0</v>
      </c>
      <c r="J2523" t="str">
        <f>IF(I2523=1,COUNTIF($I$2:I2523,1),"")</f>
        <v/>
      </c>
      <c r="K2523" t="str">
        <f>IFERROR(INDEX($B$2:$B$2873,MATCH(ROWS($J$2:J2523),$J$2:$J$2873,0)),"")</f>
        <v/>
      </c>
    </row>
    <row r="2524" spans="1:11">
      <c r="A2524" s="60" t="s">
        <v>694</v>
      </c>
      <c r="B2524" s="60" t="s">
        <v>812</v>
      </c>
      <c r="C2524" s="59">
        <v>9.76</v>
      </c>
      <c r="D2524" s="60" t="s">
        <v>39</v>
      </c>
      <c r="E2524" s="60" t="s">
        <v>40</v>
      </c>
      <c r="F2524" s="60" t="s">
        <v>40</v>
      </c>
      <c r="G2524" s="60" t="s">
        <v>41</v>
      </c>
      <c r="H2524" s="60" t="s">
        <v>40</v>
      </c>
      <c r="I2524">
        <f>--ISNUMBER(IFERROR(SEARCH(Anketa!$E$3,'SDF biotopi'!$A2524,1),""))</f>
        <v>0</v>
      </c>
      <c r="J2524" t="str">
        <f>IF(I2524=1,COUNTIF($I$2:I2524,1),"")</f>
        <v/>
      </c>
      <c r="K2524" t="str">
        <f>IFERROR(INDEX($B$2:$B$2873,MATCH(ROWS($J$2:J2524),$J$2:$J$2873,0)),"")</f>
        <v/>
      </c>
    </row>
    <row r="2525" spans="1:11">
      <c r="A2525" s="60" t="s">
        <v>694</v>
      </c>
      <c r="B2525" s="60" t="s">
        <v>802</v>
      </c>
      <c r="C2525" s="59">
        <v>39.090000000000003</v>
      </c>
      <c r="D2525" s="60" t="s">
        <v>39</v>
      </c>
      <c r="E2525" s="60" t="s">
        <v>41</v>
      </c>
      <c r="F2525" s="60" t="s">
        <v>40</v>
      </c>
      <c r="G2525" s="60" t="s">
        <v>210</v>
      </c>
      <c r="H2525" s="60" t="s">
        <v>41</v>
      </c>
      <c r="I2525">
        <f>--ISNUMBER(IFERROR(SEARCH(Anketa!$E$3,'SDF biotopi'!$A2525,1),""))</f>
        <v>0</v>
      </c>
      <c r="J2525" t="str">
        <f>IF(I2525=1,COUNTIF($I$2:I2525,1),"")</f>
        <v/>
      </c>
      <c r="K2525" t="str">
        <f>IFERROR(INDEX($B$2:$B$2873,MATCH(ROWS($J$2:J2525),$J$2:$J$2873,0)),"")</f>
        <v/>
      </c>
    </row>
    <row r="2526" spans="1:11">
      <c r="A2526" s="60" t="s">
        <v>694</v>
      </c>
      <c r="B2526" s="60" t="s">
        <v>811</v>
      </c>
      <c r="C2526" s="59">
        <v>1.71</v>
      </c>
      <c r="D2526" s="60" t="s">
        <v>39</v>
      </c>
      <c r="E2526" s="60" t="s">
        <v>818</v>
      </c>
      <c r="F2526" s="60" t="s">
        <v>40</v>
      </c>
      <c r="G2526" s="60" t="s">
        <v>818</v>
      </c>
      <c r="H2526" s="60" t="s">
        <v>818</v>
      </c>
      <c r="I2526">
        <f>--ISNUMBER(IFERROR(SEARCH(Anketa!$E$3,'SDF biotopi'!$A2526,1),""))</f>
        <v>0</v>
      </c>
      <c r="J2526" t="str">
        <f>IF(I2526=1,COUNTIF($I$2:I2526,1),"")</f>
        <v/>
      </c>
      <c r="K2526" t="str">
        <f>IFERROR(INDEX($B$2:$B$2873,MATCH(ROWS($J$2:J2526),$J$2:$J$2873,0)),"")</f>
        <v/>
      </c>
    </row>
    <row r="2527" spans="1:11">
      <c r="A2527" s="60" t="s">
        <v>696</v>
      </c>
      <c r="B2527" s="60" t="s">
        <v>803</v>
      </c>
      <c r="C2527" s="59">
        <v>46.6</v>
      </c>
      <c r="D2527" s="60" t="s">
        <v>39</v>
      </c>
      <c r="E2527" s="60" t="s">
        <v>41</v>
      </c>
      <c r="F2527" s="60" t="s">
        <v>41</v>
      </c>
      <c r="G2527" s="60" t="s">
        <v>210</v>
      </c>
      <c r="H2527" s="60" t="s">
        <v>41</v>
      </c>
      <c r="I2527">
        <f>--ISNUMBER(IFERROR(SEARCH(Anketa!$E$3,'SDF biotopi'!$A2527,1),""))</f>
        <v>0</v>
      </c>
      <c r="J2527" t="str">
        <f>IF(I2527=1,COUNTIF($I$2:I2527,1),"")</f>
        <v/>
      </c>
      <c r="K2527" t="str">
        <f>IFERROR(INDEX($B$2:$B$2873,MATCH(ROWS($J$2:J2527),$J$2:$J$2873,0)),"")</f>
        <v/>
      </c>
    </row>
    <row r="2528" spans="1:11">
      <c r="A2528" s="60" t="s">
        <v>698</v>
      </c>
      <c r="B2528" s="60" t="s">
        <v>810</v>
      </c>
      <c r="C2528" s="59">
        <v>2</v>
      </c>
      <c r="D2528" s="60" t="s">
        <v>39</v>
      </c>
      <c r="E2528" s="60" t="s">
        <v>41</v>
      </c>
      <c r="F2528" s="60" t="s">
        <v>40</v>
      </c>
      <c r="G2528" s="60" t="s">
        <v>210</v>
      </c>
      <c r="H2528" s="60" t="s">
        <v>41</v>
      </c>
      <c r="I2528">
        <f>--ISNUMBER(IFERROR(SEARCH(Anketa!$E$3,'SDF biotopi'!$A2528,1),""))</f>
        <v>0</v>
      </c>
      <c r="J2528" t="str">
        <f>IF(I2528=1,COUNTIF($I$2:I2528,1),"")</f>
        <v/>
      </c>
      <c r="K2528" t="str">
        <f>IFERROR(INDEX($B$2:$B$2873,MATCH(ROWS($J$2:J2528),$J$2:$J$2873,0)),"")</f>
        <v/>
      </c>
    </row>
    <row r="2529" spans="1:11">
      <c r="A2529" s="60" t="s">
        <v>698</v>
      </c>
      <c r="B2529" s="60" t="s">
        <v>802</v>
      </c>
      <c r="C2529" s="59">
        <v>61.16</v>
      </c>
      <c r="D2529" s="60" t="s">
        <v>39</v>
      </c>
      <c r="E2529" s="60" t="s">
        <v>210</v>
      </c>
      <c r="F2529" s="60" t="s">
        <v>40</v>
      </c>
      <c r="G2529" s="60" t="s">
        <v>210</v>
      </c>
      <c r="H2529" s="60" t="s">
        <v>210</v>
      </c>
      <c r="I2529">
        <f>--ISNUMBER(IFERROR(SEARCH(Anketa!$E$3,'SDF biotopi'!$A2529,1),""))</f>
        <v>0</v>
      </c>
      <c r="J2529" t="str">
        <f>IF(I2529=1,COUNTIF($I$2:I2529,1),"")</f>
        <v/>
      </c>
      <c r="K2529" t="str">
        <f>IFERROR(INDEX($B$2:$B$2873,MATCH(ROWS($J$2:J2529),$J$2:$J$2873,0)),"")</f>
        <v/>
      </c>
    </row>
    <row r="2530" spans="1:11">
      <c r="A2530" s="60" t="s">
        <v>700</v>
      </c>
      <c r="B2530" s="60" t="s">
        <v>817</v>
      </c>
      <c r="C2530" s="59">
        <v>0</v>
      </c>
      <c r="D2530" s="60" t="s">
        <v>39</v>
      </c>
      <c r="E2530" s="60" t="s">
        <v>40</v>
      </c>
      <c r="F2530" s="60" t="s">
        <v>40</v>
      </c>
      <c r="G2530" s="60" t="s">
        <v>41</v>
      </c>
      <c r="H2530" s="60" t="s">
        <v>41</v>
      </c>
      <c r="I2530">
        <f>--ISNUMBER(IFERROR(SEARCH(Anketa!$E$3,'SDF biotopi'!$A2530,1),""))</f>
        <v>0</v>
      </c>
      <c r="J2530" t="str">
        <f>IF(I2530=1,COUNTIF($I$2:I2530,1),"")</f>
        <v/>
      </c>
      <c r="K2530" t="str">
        <f>IFERROR(INDEX($B$2:$B$2873,MATCH(ROWS($J$2:J2530),$J$2:$J$2873,0)),"")</f>
        <v/>
      </c>
    </row>
    <row r="2531" spans="1:11">
      <c r="A2531" s="60" t="s">
        <v>700</v>
      </c>
      <c r="B2531" s="60" t="s">
        <v>819</v>
      </c>
      <c r="C2531" s="59">
        <v>4.3600000000000003</v>
      </c>
      <c r="D2531" s="60" t="s">
        <v>39</v>
      </c>
      <c r="E2531" s="60" t="s">
        <v>818</v>
      </c>
      <c r="F2531" s="60" t="s">
        <v>40</v>
      </c>
      <c r="G2531" s="60" t="s">
        <v>818</v>
      </c>
      <c r="H2531" s="60" t="s">
        <v>818</v>
      </c>
      <c r="I2531">
        <f>--ISNUMBER(IFERROR(SEARCH(Anketa!$E$3,'SDF biotopi'!$A2531,1),""))</f>
        <v>0</v>
      </c>
      <c r="J2531" t="str">
        <f>IF(I2531=1,COUNTIF($I$2:I2531,1),"")</f>
        <v/>
      </c>
      <c r="K2531" t="str">
        <f>IFERROR(INDEX($B$2:$B$2873,MATCH(ROWS($J$2:J2531),$J$2:$J$2873,0)),"")</f>
        <v/>
      </c>
    </row>
    <row r="2532" spans="1:11">
      <c r="A2532" s="60" t="s">
        <v>700</v>
      </c>
      <c r="B2532" s="60" t="s">
        <v>829</v>
      </c>
      <c r="C2532" s="59">
        <v>20.63</v>
      </c>
      <c r="D2532" s="60" t="s">
        <v>39</v>
      </c>
      <c r="E2532" s="60" t="s">
        <v>40</v>
      </c>
      <c r="F2532" s="60" t="s">
        <v>41</v>
      </c>
      <c r="G2532" s="60" t="s">
        <v>41</v>
      </c>
      <c r="H2532" s="60" t="s">
        <v>41</v>
      </c>
      <c r="I2532">
        <f>--ISNUMBER(IFERROR(SEARCH(Anketa!$E$3,'SDF biotopi'!$A2532,1),""))</f>
        <v>0</v>
      </c>
      <c r="J2532" t="str">
        <f>IF(I2532=1,COUNTIF($I$2:I2532,1),"")</f>
        <v/>
      </c>
      <c r="K2532" t="str">
        <f>IFERROR(INDEX($B$2:$B$2873,MATCH(ROWS($J$2:J2532),$J$2:$J$2873,0)),"")</f>
        <v/>
      </c>
    </row>
    <row r="2533" spans="1:11">
      <c r="A2533" s="60" t="s">
        <v>700</v>
      </c>
      <c r="B2533" s="60" t="s">
        <v>827</v>
      </c>
      <c r="C2533" s="59">
        <v>228.24</v>
      </c>
      <c r="D2533" s="60" t="s">
        <v>39</v>
      </c>
      <c r="E2533" s="60" t="s">
        <v>40</v>
      </c>
      <c r="F2533" s="60" t="s">
        <v>41</v>
      </c>
      <c r="G2533" s="60" t="s">
        <v>41</v>
      </c>
      <c r="H2533" s="60" t="s">
        <v>41</v>
      </c>
      <c r="I2533">
        <f>--ISNUMBER(IFERROR(SEARCH(Anketa!$E$3,'SDF biotopi'!$A2533,1),""))</f>
        <v>0</v>
      </c>
      <c r="J2533" t="str">
        <f>IF(I2533=1,COUNTIF($I$2:I2533,1),"")</f>
        <v/>
      </c>
      <c r="K2533" t="str">
        <f>IFERROR(INDEX($B$2:$B$2873,MATCH(ROWS($J$2:J2533),$J$2:$J$2873,0)),"")</f>
        <v/>
      </c>
    </row>
    <row r="2534" spans="1:11">
      <c r="A2534" s="60" t="s">
        <v>700</v>
      </c>
      <c r="B2534" s="60" t="s">
        <v>820</v>
      </c>
      <c r="C2534" s="59">
        <v>2.15</v>
      </c>
      <c r="D2534" s="60" t="s">
        <v>39</v>
      </c>
      <c r="E2534" s="60" t="s">
        <v>818</v>
      </c>
      <c r="F2534" s="60" t="s">
        <v>40</v>
      </c>
      <c r="G2534" s="60" t="s">
        <v>818</v>
      </c>
      <c r="H2534" s="60" t="s">
        <v>818</v>
      </c>
      <c r="I2534">
        <f>--ISNUMBER(IFERROR(SEARCH(Anketa!$E$3,'SDF biotopi'!$A2534,1),""))</f>
        <v>0</v>
      </c>
      <c r="J2534" t="str">
        <f>IF(I2534=1,COUNTIF($I$2:I2534,1),"")</f>
        <v/>
      </c>
      <c r="K2534" t="str">
        <f>IFERROR(INDEX($B$2:$B$2873,MATCH(ROWS($J$2:J2534),$J$2:$J$2873,0)),"")</f>
        <v/>
      </c>
    </row>
    <row r="2535" spans="1:11">
      <c r="A2535" s="60" t="s">
        <v>700</v>
      </c>
      <c r="B2535" s="60" t="s">
        <v>835</v>
      </c>
      <c r="C2535" s="59">
        <v>10.56</v>
      </c>
      <c r="D2535" s="60" t="s">
        <v>39</v>
      </c>
      <c r="E2535" s="60" t="s">
        <v>40</v>
      </c>
      <c r="F2535" s="60" t="s">
        <v>40</v>
      </c>
      <c r="G2535" s="60" t="s">
        <v>41</v>
      </c>
      <c r="H2535" s="60" t="s">
        <v>41</v>
      </c>
      <c r="I2535">
        <f>--ISNUMBER(IFERROR(SEARCH(Anketa!$E$3,'SDF biotopi'!$A2535,1),""))</f>
        <v>0</v>
      </c>
      <c r="J2535" t="str">
        <f>IF(I2535=1,COUNTIF($I$2:I2535,1),"")</f>
        <v/>
      </c>
      <c r="K2535" t="str">
        <f>IFERROR(INDEX($B$2:$B$2873,MATCH(ROWS($J$2:J2535),$J$2:$J$2873,0)),"")</f>
        <v/>
      </c>
    </row>
    <row r="2536" spans="1:11">
      <c r="A2536" s="60" t="s">
        <v>700</v>
      </c>
      <c r="B2536" s="60" t="s">
        <v>825</v>
      </c>
      <c r="C2536" s="59">
        <v>106.96</v>
      </c>
      <c r="D2536" s="60" t="s">
        <v>39</v>
      </c>
      <c r="E2536" s="60" t="s">
        <v>41</v>
      </c>
      <c r="F2536" s="60" t="s">
        <v>40</v>
      </c>
      <c r="G2536" s="60" t="s">
        <v>41</v>
      </c>
      <c r="H2536" s="60" t="s">
        <v>41</v>
      </c>
      <c r="I2536">
        <f>--ISNUMBER(IFERROR(SEARCH(Anketa!$E$3,'SDF biotopi'!$A2536,1),""))</f>
        <v>0</v>
      </c>
      <c r="J2536" t="str">
        <f>IF(I2536=1,COUNTIF($I$2:I2536,1),"")</f>
        <v/>
      </c>
      <c r="K2536" t="str">
        <f>IFERROR(INDEX($B$2:$B$2873,MATCH(ROWS($J$2:J2536),$J$2:$J$2873,0)),"")</f>
        <v/>
      </c>
    </row>
    <row r="2537" spans="1:11">
      <c r="A2537" s="60" t="s">
        <v>700</v>
      </c>
      <c r="B2537" s="60" t="s">
        <v>831</v>
      </c>
      <c r="C2537" s="59">
        <v>15.95</v>
      </c>
      <c r="D2537" s="60" t="s">
        <v>39</v>
      </c>
      <c r="E2537" s="60" t="s">
        <v>40</v>
      </c>
      <c r="F2537" s="60" t="s">
        <v>40</v>
      </c>
      <c r="G2537" s="60" t="s">
        <v>41</v>
      </c>
      <c r="H2537" s="60" t="s">
        <v>41</v>
      </c>
      <c r="I2537">
        <f>--ISNUMBER(IFERROR(SEARCH(Anketa!$E$3,'SDF biotopi'!$A2537,1),""))</f>
        <v>0</v>
      </c>
      <c r="J2537" t="str">
        <f>IF(I2537=1,COUNTIF($I$2:I2537,1),"")</f>
        <v/>
      </c>
      <c r="K2537" t="str">
        <f>IFERROR(INDEX($B$2:$B$2873,MATCH(ROWS($J$2:J2537),$J$2:$J$2873,0)),"")</f>
        <v/>
      </c>
    </row>
    <row r="2538" spans="1:11">
      <c r="A2538" s="60" t="s">
        <v>702</v>
      </c>
      <c r="B2538" s="60" t="s">
        <v>808</v>
      </c>
      <c r="C2538" s="59">
        <v>0</v>
      </c>
      <c r="D2538" s="60" t="s">
        <v>39</v>
      </c>
      <c r="E2538" s="60" t="s">
        <v>40</v>
      </c>
      <c r="F2538" s="60" t="s">
        <v>40</v>
      </c>
      <c r="G2538" s="60" t="s">
        <v>40</v>
      </c>
      <c r="H2538" s="60" t="s">
        <v>210</v>
      </c>
      <c r="I2538">
        <f>--ISNUMBER(IFERROR(SEARCH(Anketa!$E$3,'SDF biotopi'!$A2538,1),""))</f>
        <v>0</v>
      </c>
      <c r="J2538" t="str">
        <f>IF(I2538=1,COUNTIF($I$2:I2538,1),"")</f>
        <v/>
      </c>
      <c r="K2538" t="str">
        <f>IFERROR(INDEX($B$2:$B$2873,MATCH(ROWS($J$2:J2538),$J$2:$J$2873,0)),"")</f>
        <v/>
      </c>
    </row>
    <row r="2539" spans="1:11">
      <c r="A2539" s="60" t="s">
        <v>702</v>
      </c>
      <c r="B2539" s="60" t="s">
        <v>816</v>
      </c>
      <c r="C2539" s="59">
        <v>7.08</v>
      </c>
      <c r="D2539" s="60" t="s">
        <v>39</v>
      </c>
      <c r="E2539" s="60" t="s">
        <v>818</v>
      </c>
      <c r="F2539" s="60" t="s">
        <v>40</v>
      </c>
      <c r="G2539" s="60" t="s">
        <v>818</v>
      </c>
      <c r="H2539" s="60" t="s">
        <v>818</v>
      </c>
      <c r="I2539">
        <f>--ISNUMBER(IFERROR(SEARCH(Anketa!$E$3,'SDF biotopi'!$A2539,1),""))</f>
        <v>0</v>
      </c>
      <c r="J2539" t="str">
        <f>IF(I2539=1,COUNTIF($I$2:I2539,1),"")</f>
        <v/>
      </c>
      <c r="K2539" t="str">
        <f>IFERROR(INDEX($B$2:$B$2873,MATCH(ROWS($J$2:J2539),$J$2:$J$2873,0)),"")</f>
        <v/>
      </c>
    </row>
    <row r="2540" spans="1:11">
      <c r="A2540" s="60" t="s">
        <v>702</v>
      </c>
      <c r="B2540" s="60" t="s">
        <v>802</v>
      </c>
      <c r="C2540" s="59">
        <v>50.75</v>
      </c>
      <c r="D2540" s="60" t="s">
        <v>39</v>
      </c>
      <c r="E2540" s="60" t="s">
        <v>210</v>
      </c>
      <c r="F2540" s="60" t="s">
        <v>40</v>
      </c>
      <c r="G2540" s="60" t="s">
        <v>210</v>
      </c>
      <c r="H2540" s="60" t="s">
        <v>210</v>
      </c>
      <c r="I2540">
        <f>--ISNUMBER(IFERROR(SEARCH(Anketa!$E$3,'SDF biotopi'!$A2540,1),""))</f>
        <v>0</v>
      </c>
      <c r="J2540" t="str">
        <f>IF(I2540=1,COUNTIF($I$2:I2540,1),"")</f>
        <v/>
      </c>
      <c r="K2540" t="str">
        <f>IFERROR(INDEX($B$2:$B$2873,MATCH(ROWS($J$2:J2540),$J$2:$J$2873,0)),"")</f>
        <v/>
      </c>
    </row>
    <row r="2541" spans="1:11">
      <c r="A2541" s="60" t="s">
        <v>702</v>
      </c>
      <c r="B2541" s="60" t="s">
        <v>813</v>
      </c>
      <c r="C2541" s="59">
        <v>6.19</v>
      </c>
      <c r="D2541" s="60" t="s">
        <v>39</v>
      </c>
      <c r="E2541" s="60" t="s">
        <v>210</v>
      </c>
      <c r="F2541" s="60" t="s">
        <v>40</v>
      </c>
      <c r="G2541" s="60" t="s">
        <v>210</v>
      </c>
      <c r="H2541" s="60" t="s">
        <v>210</v>
      </c>
      <c r="I2541">
        <f>--ISNUMBER(IFERROR(SEARCH(Anketa!$E$3,'SDF biotopi'!$A2541,1),""))</f>
        <v>0</v>
      </c>
      <c r="J2541" t="str">
        <f>IF(I2541=1,COUNTIF($I$2:I2541,1),"")</f>
        <v/>
      </c>
      <c r="K2541" t="str">
        <f>IFERROR(INDEX($B$2:$B$2873,MATCH(ROWS($J$2:J2541),$J$2:$J$2873,0)),"")</f>
        <v/>
      </c>
    </row>
    <row r="2542" spans="1:11">
      <c r="A2542" s="60" t="s">
        <v>704</v>
      </c>
      <c r="B2542" s="60" t="s">
        <v>807</v>
      </c>
      <c r="C2542" s="59">
        <v>3.48</v>
      </c>
      <c r="D2542" s="60" t="s">
        <v>39</v>
      </c>
      <c r="E2542" s="60" t="s">
        <v>818</v>
      </c>
      <c r="F2542" s="60" t="s">
        <v>40</v>
      </c>
      <c r="G2542" s="60" t="s">
        <v>818</v>
      </c>
      <c r="H2542" s="60" t="s">
        <v>818</v>
      </c>
      <c r="I2542">
        <f>--ISNUMBER(IFERROR(SEARCH(Anketa!$E$3,'SDF biotopi'!$A2542,1),""))</f>
        <v>0</v>
      </c>
      <c r="J2542" t="str">
        <f>IF(I2542=1,COUNTIF($I$2:I2542,1),"")</f>
        <v/>
      </c>
      <c r="K2542" t="str">
        <f>IFERROR(INDEX($B$2:$B$2873,MATCH(ROWS($J$2:J2542),$J$2:$J$2873,0)),"")</f>
        <v/>
      </c>
    </row>
    <row r="2543" spans="1:11">
      <c r="A2543" s="60" t="s">
        <v>704</v>
      </c>
      <c r="B2543" s="60" t="s">
        <v>802</v>
      </c>
      <c r="C2543" s="59">
        <v>13.66</v>
      </c>
      <c r="D2543" s="60" t="s">
        <v>39</v>
      </c>
      <c r="E2543" s="60" t="s">
        <v>818</v>
      </c>
      <c r="F2543" s="60" t="s">
        <v>40</v>
      </c>
      <c r="G2543" s="60" t="s">
        <v>818</v>
      </c>
      <c r="H2543" s="60" t="s">
        <v>818</v>
      </c>
      <c r="I2543">
        <f>--ISNUMBER(IFERROR(SEARCH(Anketa!$E$3,'SDF biotopi'!$A2543,1),""))</f>
        <v>0</v>
      </c>
      <c r="J2543" t="str">
        <f>IF(I2543=1,COUNTIF($I$2:I2543,1),"")</f>
        <v/>
      </c>
      <c r="K2543" t="str">
        <f>IFERROR(INDEX($B$2:$B$2873,MATCH(ROWS($J$2:J2543),$J$2:$J$2873,0)),"")</f>
        <v/>
      </c>
    </row>
    <row r="2544" spans="1:11">
      <c r="A2544" s="60" t="s">
        <v>704</v>
      </c>
      <c r="B2544" s="60" t="s">
        <v>808</v>
      </c>
      <c r="C2544" s="59">
        <v>122.53</v>
      </c>
      <c r="D2544" s="60" t="s">
        <v>39</v>
      </c>
      <c r="E2544" s="60" t="s">
        <v>41</v>
      </c>
      <c r="F2544" s="60" t="s">
        <v>40</v>
      </c>
      <c r="G2544" s="60" t="s">
        <v>210</v>
      </c>
      <c r="H2544" s="60" t="s">
        <v>41</v>
      </c>
      <c r="I2544">
        <f>--ISNUMBER(IFERROR(SEARCH(Anketa!$E$3,'SDF biotopi'!$A2544,1),""))</f>
        <v>0</v>
      </c>
      <c r="J2544" t="str">
        <f>IF(I2544=1,COUNTIF($I$2:I2544,1),"")</f>
        <v/>
      </c>
      <c r="K2544" t="str">
        <f>IFERROR(INDEX($B$2:$B$2873,MATCH(ROWS($J$2:J2544),$J$2:$J$2873,0)),"")</f>
        <v/>
      </c>
    </row>
    <row r="2545" spans="1:11">
      <c r="A2545" s="60" t="s">
        <v>706</v>
      </c>
      <c r="B2545" s="60" t="s">
        <v>807</v>
      </c>
      <c r="C2545" s="59">
        <v>1.71</v>
      </c>
      <c r="D2545" s="60" t="s">
        <v>39</v>
      </c>
      <c r="E2545" s="60" t="s">
        <v>818</v>
      </c>
      <c r="F2545" s="60" t="s">
        <v>40</v>
      </c>
      <c r="G2545" s="60" t="s">
        <v>818</v>
      </c>
      <c r="H2545" s="60" t="s">
        <v>818</v>
      </c>
      <c r="I2545">
        <f>--ISNUMBER(IFERROR(SEARCH(Anketa!$E$3,'SDF biotopi'!$A2545,1),""))</f>
        <v>0</v>
      </c>
      <c r="J2545" t="str">
        <f>IF(I2545=1,COUNTIF($I$2:I2545,1),"")</f>
        <v/>
      </c>
      <c r="K2545" t="str">
        <f>IFERROR(INDEX($B$2:$B$2873,MATCH(ROWS($J$2:J2545),$J$2:$J$2873,0)),"")</f>
        <v/>
      </c>
    </row>
    <row r="2546" spans="1:11">
      <c r="A2546" s="60" t="s">
        <v>706</v>
      </c>
      <c r="B2546" s="60" t="s">
        <v>803</v>
      </c>
      <c r="C2546" s="59">
        <v>12.43</v>
      </c>
      <c r="D2546" s="60" t="s">
        <v>39</v>
      </c>
      <c r="E2546" s="60" t="s">
        <v>818</v>
      </c>
      <c r="F2546" s="60" t="s">
        <v>40</v>
      </c>
      <c r="G2546" s="60" t="s">
        <v>818</v>
      </c>
      <c r="H2546" s="60" t="s">
        <v>818</v>
      </c>
      <c r="I2546">
        <f>--ISNUMBER(IFERROR(SEARCH(Anketa!$E$3,'SDF biotopi'!$A2546,1),""))</f>
        <v>0</v>
      </c>
      <c r="J2546" t="str">
        <f>IF(I2546=1,COUNTIF($I$2:I2546,1),"")</f>
        <v/>
      </c>
      <c r="K2546" t="str">
        <f>IFERROR(INDEX($B$2:$B$2873,MATCH(ROWS($J$2:J2546),$J$2:$J$2873,0)),"")</f>
        <v/>
      </c>
    </row>
    <row r="2547" spans="1:11">
      <c r="A2547" s="60" t="s">
        <v>706</v>
      </c>
      <c r="B2547" s="60" t="s">
        <v>809</v>
      </c>
      <c r="C2547" s="59">
        <v>0</v>
      </c>
      <c r="D2547" s="60" t="s">
        <v>39</v>
      </c>
      <c r="E2547" s="60" t="s">
        <v>210</v>
      </c>
      <c r="F2547" s="60" t="s">
        <v>40</v>
      </c>
      <c r="G2547" s="60" t="s">
        <v>210</v>
      </c>
      <c r="H2547" s="60" t="s">
        <v>210</v>
      </c>
      <c r="I2547">
        <f>--ISNUMBER(IFERROR(SEARCH(Anketa!$E$3,'SDF biotopi'!$A2547,1),""))</f>
        <v>0</v>
      </c>
      <c r="J2547" t="str">
        <f>IF(I2547=1,COUNTIF($I$2:I2547,1),"")</f>
        <v/>
      </c>
      <c r="K2547" t="str">
        <f>IFERROR(INDEX($B$2:$B$2873,MATCH(ROWS($J$2:J2547),$J$2:$J$2873,0)),"")</f>
        <v/>
      </c>
    </row>
    <row r="2548" spans="1:11">
      <c r="A2548" s="60" t="s">
        <v>706</v>
      </c>
      <c r="B2548" s="60" t="s">
        <v>802</v>
      </c>
      <c r="C2548" s="59">
        <v>64.37</v>
      </c>
      <c r="D2548" s="60" t="s">
        <v>39</v>
      </c>
      <c r="E2548" s="60" t="s">
        <v>210</v>
      </c>
      <c r="F2548" s="60" t="s">
        <v>40</v>
      </c>
      <c r="G2548" s="60" t="s">
        <v>210</v>
      </c>
      <c r="H2548" s="60" t="s">
        <v>210</v>
      </c>
      <c r="I2548">
        <f>--ISNUMBER(IFERROR(SEARCH(Anketa!$E$3,'SDF biotopi'!$A2548,1),""))</f>
        <v>0</v>
      </c>
      <c r="J2548" t="str">
        <f>IF(I2548=1,COUNTIF($I$2:I2548,1),"")</f>
        <v/>
      </c>
      <c r="K2548" t="str">
        <f>IFERROR(INDEX($B$2:$B$2873,MATCH(ROWS($J$2:J2548),$J$2:$J$2873,0)),"")</f>
        <v/>
      </c>
    </row>
    <row r="2549" spans="1:11">
      <c r="A2549" s="60" t="s">
        <v>706</v>
      </c>
      <c r="B2549" s="60" t="s">
        <v>816</v>
      </c>
      <c r="C2549" s="59">
        <v>9.48</v>
      </c>
      <c r="D2549" s="60" t="s">
        <v>39</v>
      </c>
      <c r="E2549" s="60" t="s">
        <v>818</v>
      </c>
      <c r="F2549" s="60" t="s">
        <v>40</v>
      </c>
      <c r="G2549" s="60" t="s">
        <v>818</v>
      </c>
      <c r="H2549" s="60" t="s">
        <v>818</v>
      </c>
      <c r="I2549">
        <f>--ISNUMBER(IFERROR(SEARCH(Anketa!$E$3,'SDF biotopi'!$A2549,1),""))</f>
        <v>0</v>
      </c>
      <c r="J2549" t="str">
        <f>IF(I2549=1,COUNTIF($I$2:I2549,1),"")</f>
        <v/>
      </c>
      <c r="K2549" t="str">
        <f>IFERROR(INDEX($B$2:$B$2873,MATCH(ROWS($J$2:J2549),$J$2:$J$2873,0)),"")</f>
        <v/>
      </c>
    </row>
    <row r="2550" spans="1:11">
      <c r="A2550" s="60" t="s">
        <v>706</v>
      </c>
      <c r="B2550" s="60" t="s">
        <v>811</v>
      </c>
      <c r="C2550" s="59">
        <v>5.88</v>
      </c>
      <c r="D2550" s="60" t="s">
        <v>39</v>
      </c>
      <c r="E2550" s="60" t="s">
        <v>818</v>
      </c>
      <c r="F2550" s="60" t="s">
        <v>40</v>
      </c>
      <c r="G2550" s="60" t="s">
        <v>818</v>
      </c>
      <c r="H2550" s="60" t="s">
        <v>818</v>
      </c>
      <c r="I2550">
        <f>--ISNUMBER(IFERROR(SEARCH(Anketa!$E$3,'SDF biotopi'!$A2550,1),""))</f>
        <v>0</v>
      </c>
      <c r="J2550" t="str">
        <f>IF(I2550=1,COUNTIF($I$2:I2550,1),"")</f>
        <v/>
      </c>
      <c r="K2550" t="str">
        <f>IFERROR(INDEX($B$2:$B$2873,MATCH(ROWS($J$2:J2550),$J$2:$J$2873,0)),"")</f>
        <v/>
      </c>
    </row>
    <row r="2551" spans="1:11">
      <c r="A2551" s="60" t="s">
        <v>708</v>
      </c>
      <c r="B2551" s="60" t="s">
        <v>813</v>
      </c>
      <c r="C2551" s="59">
        <v>21.26</v>
      </c>
      <c r="D2551" s="60" t="s">
        <v>39</v>
      </c>
      <c r="E2551" s="60" t="s">
        <v>41</v>
      </c>
      <c r="F2551" s="60" t="s">
        <v>40</v>
      </c>
      <c r="G2551" s="60" t="s">
        <v>210</v>
      </c>
      <c r="H2551" s="60" t="s">
        <v>41</v>
      </c>
      <c r="I2551">
        <f>--ISNUMBER(IFERROR(SEARCH(Anketa!$E$3,'SDF biotopi'!$A2551,1),""))</f>
        <v>0</v>
      </c>
      <c r="J2551" t="str">
        <f>IF(I2551=1,COUNTIF($I$2:I2551,1),"")</f>
        <v/>
      </c>
      <c r="K2551" t="str">
        <f>IFERROR(INDEX($B$2:$B$2873,MATCH(ROWS($J$2:J2551),$J$2:$J$2873,0)),"")</f>
        <v/>
      </c>
    </row>
    <row r="2552" spans="1:11">
      <c r="A2552" s="60" t="s">
        <v>708</v>
      </c>
      <c r="B2552" s="60" t="s">
        <v>812</v>
      </c>
      <c r="C2552" s="59">
        <v>1.1000000000000001</v>
      </c>
      <c r="D2552" s="60" t="s">
        <v>39</v>
      </c>
      <c r="E2552" s="60" t="s">
        <v>818</v>
      </c>
      <c r="F2552" s="60" t="s">
        <v>40</v>
      </c>
      <c r="G2552" s="60" t="s">
        <v>818</v>
      </c>
      <c r="H2552" s="60" t="s">
        <v>818</v>
      </c>
      <c r="I2552">
        <f>--ISNUMBER(IFERROR(SEARCH(Anketa!$E$3,'SDF biotopi'!$A2552,1),""))</f>
        <v>0</v>
      </c>
      <c r="J2552" t="str">
        <f>IF(I2552=1,COUNTIF($I$2:I2552,1),"")</f>
        <v/>
      </c>
      <c r="K2552" t="str">
        <f>IFERROR(INDEX($B$2:$B$2873,MATCH(ROWS($J$2:J2552),$J$2:$J$2873,0)),"")</f>
        <v/>
      </c>
    </row>
    <row r="2553" spans="1:11">
      <c r="A2553" s="60" t="s">
        <v>708</v>
      </c>
      <c r="B2553" s="60" t="s">
        <v>820</v>
      </c>
      <c r="C2553" s="59">
        <v>0.56000000000000005</v>
      </c>
      <c r="D2553" s="60" t="s">
        <v>39</v>
      </c>
      <c r="E2553" s="60" t="s">
        <v>41</v>
      </c>
      <c r="F2553" s="60" t="s">
        <v>40</v>
      </c>
      <c r="G2553" s="60" t="s">
        <v>41</v>
      </c>
      <c r="H2553" s="60" t="s">
        <v>41</v>
      </c>
      <c r="I2553">
        <f>--ISNUMBER(IFERROR(SEARCH(Anketa!$E$3,'SDF biotopi'!$A2553,1),""))</f>
        <v>0</v>
      </c>
      <c r="J2553" t="str">
        <f>IF(I2553=1,COUNTIF($I$2:I2553,1),"")</f>
        <v/>
      </c>
      <c r="K2553" t="str">
        <f>IFERROR(INDEX($B$2:$B$2873,MATCH(ROWS($J$2:J2553),$J$2:$J$2873,0)),"")</f>
        <v/>
      </c>
    </row>
    <row r="2554" spans="1:11">
      <c r="A2554" s="60" t="s">
        <v>708</v>
      </c>
      <c r="B2554" s="60" t="s">
        <v>816</v>
      </c>
      <c r="C2554" s="59">
        <v>0.99</v>
      </c>
      <c r="D2554" s="60" t="s">
        <v>39</v>
      </c>
      <c r="E2554" s="60" t="s">
        <v>818</v>
      </c>
      <c r="F2554" s="60" t="s">
        <v>40</v>
      </c>
      <c r="G2554" s="60" t="s">
        <v>818</v>
      </c>
      <c r="H2554" s="60" t="s">
        <v>818</v>
      </c>
      <c r="I2554">
        <f>--ISNUMBER(IFERROR(SEARCH(Anketa!$E$3,'SDF biotopi'!$A2554,1),""))</f>
        <v>0</v>
      </c>
      <c r="J2554" t="str">
        <f>IF(I2554=1,COUNTIF($I$2:I2554,1),"")</f>
        <v/>
      </c>
      <c r="K2554" t="str">
        <f>IFERROR(INDEX($B$2:$B$2873,MATCH(ROWS($J$2:J2554),$J$2:$J$2873,0)),"")</f>
        <v/>
      </c>
    </row>
    <row r="2555" spans="1:11">
      <c r="A2555" s="60" t="s">
        <v>708</v>
      </c>
      <c r="B2555" s="60" t="s">
        <v>809</v>
      </c>
      <c r="C2555" s="59">
        <v>17.489999999999998</v>
      </c>
      <c r="D2555" s="60" t="s">
        <v>39</v>
      </c>
      <c r="E2555" s="60" t="s">
        <v>210</v>
      </c>
      <c r="F2555" s="60" t="s">
        <v>40</v>
      </c>
      <c r="G2555" s="60" t="s">
        <v>210</v>
      </c>
      <c r="H2555" s="60" t="s">
        <v>210</v>
      </c>
      <c r="I2555">
        <f>--ISNUMBER(IFERROR(SEARCH(Anketa!$E$3,'SDF biotopi'!$A2555,1),""))</f>
        <v>0</v>
      </c>
      <c r="J2555" t="str">
        <f>IF(I2555=1,COUNTIF($I$2:I2555,1),"")</f>
        <v/>
      </c>
      <c r="K2555" t="str">
        <f>IFERROR(INDEX($B$2:$B$2873,MATCH(ROWS($J$2:J2555),$J$2:$J$2873,0)),"")</f>
        <v/>
      </c>
    </row>
    <row r="2556" spans="1:11">
      <c r="A2556" s="60" t="s">
        <v>708</v>
      </c>
      <c r="B2556" s="60" t="s">
        <v>834</v>
      </c>
      <c r="C2556" s="59">
        <v>0.28000000000000003</v>
      </c>
      <c r="D2556" s="60" t="s">
        <v>39</v>
      </c>
      <c r="E2556" s="60" t="s">
        <v>41</v>
      </c>
      <c r="F2556" s="60" t="s">
        <v>40</v>
      </c>
      <c r="G2556" s="60" t="s">
        <v>210</v>
      </c>
      <c r="H2556" s="60" t="s">
        <v>210</v>
      </c>
      <c r="I2556">
        <f>--ISNUMBER(IFERROR(SEARCH(Anketa!$E$3,'SDF biotopi'!$A2556,1),""))</f>
        <v>0</v>
      </c>
      <c r="J2556" t="str">
        <f>IF(I2556=1,COUNTIF($I$2:I2556,1),"")</f>
        <v/>
      </c>
      <c r="K2556" t="str">
        <f>IFERROR(INDEX($B$2:$B$2873,MATCH(ROWS($J$2:J2556),$J$2:$J$2873,0)),"")</f>
        <v/>
      </c>
    </row>
    <row r="2557" spans="1:11">
      <c r="A2557" s="60" t="s">
        <v>710</v>
      </c>
      <c r="B2557" s="60" t="s">
        <v>848</v>
      </c>
      <c r="C2557" s="59">
        <v>29.13</v>
      </c>
      <c r="D2557" s="60" t="s">
        <v>39</v>
      </c>
      <c r="E2557" s="60" t="s">
        <v>210</v>
      </c>
      <c r="F2557" s="60" t="s">
        <v>41</v>
      </c>
      <c r="G2557" s="60" t="s">
        <v>210</v>
      </c>
      <c r="H2557" s="60" t="s">
        <v>210</v>
      </c>
      <c r="I2557">
        <f>--ISNUMBER(IFERROR(SEARCH(Anketa!$E$3,'SDF biotopi'!$A2557,1),""))</f>
        <v>0</v>
      </c>
      <c r="J2557" t="str">
        <f>IF(I2557=1,COUNTIF($I$2:I2557,1),"")</f>
        <v/>
      </c>
      <c r="K2557" t="str">
        <f>IFERROR(INDEX($B$2:$B$2873,MATCH(ROWS($J$2:J2557),$J$2:$J$2873,0)),"")</f>
        <v/>
      </c>
    </row>
    <row r="2558" spans="1:11">
      <c r="A2558" s="60" t="s">
        <v>710</v>
      </c>
      <c r="B2558" s="60" t="s">
        <v>846</v>
      </c>
      <c r="C2558" s="59">
        <v>0.33</v>
      </c>
      <c r="D2558" s="60" t="s">
        <v>39</v>
      </c>
      <c r="E2558" s="60" t="s">
        <v>41</v>
      </c>
      <c r="F2558" s="60" t="s">
        <v>40</v>
      </c>
      <c r="G2558" s="60" t="s">
        <v>41</v>
      </c>
      <c r="H2558" s="60" t="s">
        <v>41</v>
      </c>
      <c r="I2558">
        <f>--ISNUMBER(IFERROR(SEARCH(Anketa!$E$3,'SDF biotopi'!$A2558,1),""))</f>
        <v>0</v>
      </c>
      <c r="J2558" t="str">
        <f>IF(I2558=1,COUNTIF($I$2:I2558,1),"")</f>
        <v/>
      </c>
      <c r="K2558" t="str">
        <f>IFERROR(INDEX($B$2:$B$2873,MATCH(ROWS($J$2:J2558),$J$2:$J$2873,0)),"")</f>
        <v/>
      </c>
    </row>
    <row r="2559" spans="1:11">
      <c r="A2559" s="60" t="s">
        <v>710</v>
      </c>
      <c r="B2559" s="60" t="s">
        <v>850</v>
      </c>
      <c r="C2559" s="59">
        <v>6.48</v>
      </c>
      <c r="D2559" s="60" t="s">
        <v>39</v>
      </c>
      <c r="E2559" s="60" t="s">
        <v>41</v>
      </c>
      <c r="F2559" s="60" t="s">
        <v>40</v>
      </c>
      <c r="G2559" s="60" t="s">
        <v>41</v>
      </c>
      <c r="H2559" s="60" t="s">
        <v>41</v>
      </c>
      <c r="I2559">
        <f>--ISNUMBER(IFERROR(SEARCH(Anketa!$E$3,'SDF biotopi'!$A2559,1),""))</f>
        <v>0</v>
      </c>
      <c r="J2559" t="str">
        <f>IF(I2559=1,COUNTIF($I$2:I2559,1),"")</f>
        <v/>
      </c>
      <c r="K2559" t="str">
        <f>IFERROR(INDEX($B$2:$B$2873,MATCH(ROWS($J$2:J2559),$J$2:$J$2873,0)),"")</f>
        <v/>
      </c>
    </row>
    <row r="2560" spans="1:11">
      <c r="A2560" s="60" t="s">
        <v>710</v>
      </c>
      <c r="B2560" s="60" t="s">
        <v>864</v>
      </c>
      <c r="C2560" s="59">
        <v>0.33</v>
      </c>
      <c r="D2560" s="60" t="s">
        <v>39</v>
      </c>
      <c r="E2560" s="60" t="s">
        <v>40</v>
      </c>
      <c r="F2560" s="60" t="s">
        <v>40</v>
      </c>
      <c r="G2560" s="60" t="s">
        <v>210</v>
      </c>
      <c r="H2560" s="60" t="s">
        <v>41</v>
      </c>
      <c r="I2560">
        <f>--ISNUMBER(IFERROR(SEARCH(Anketa!$E$3,'SDF biotopi'!$A2560,1),""))</f>
        <v>0</v>
      </c>
      <c r="J2560" t="str">
        <f>IF(I2560=1,COUNTIF($I$2:I2560,1),"")</f>
        <v/>
      </c>
      <c r="K2560" t="str">
        <f>IFERROR(INDEX($B$2:$B$2873,MATCH(ROWS($J$2:J2560),$J$2:$J$2873,0)),"")</f>
        <v/>
      </c>
    </row>
    <row r="2561" spans="1:11">
      <c r="A2561" s="60" t="s">
        <v>710</v>
      </c>
      <c r="B2561" s="60" t="s">
        <v>845</v>
      </c>
      <c r="C2561" s="59">
        <v>2E-3</v>
      </c>
      <c r="D2561" s="60" t="s">
        <v>39</v>
      </c>
      <c r="E2561" s="60" t="s">
        <v>818</v>
      </c>
      <c r="F2561" s="60" t="s">
        <v>40</v>
      </c>
      <c r="G2561" s="60" t="s">
        <v>818</v>
      </c>
      <c r="H2561" s="60" t="s">
        <v>818</v>
      </c>
      <c r="I2561">
        <f>--ISNUMBER(IFERROR(SEARCH(Anketa!$E$3,'SDF biotopi'!$A2561,1),""))</f>
        <v>0</v>
      </c>
      <c r="J2561" t="str">
        <f>IF(I2561=1,COUNTIF($I$2:I2561,1),"")</f>
        <v/>
      </c>
      <c r="K2561" t="str">
        <f>IFERROR(INDEX($B$2:$B$2873,MATCH(ROWS($J$2:J2561),$J$2:$J$2873,0)),"")</f>
        <v/>
      </c>
    </row>
    <row r="2562" spans="1:11">
      <c r="A2562" s="60" t="s">
        <v>710</v>
      </c>
      <c r="B2562" s="60" t="s">
        <v>851</v>
      </c>
      <c r="C2562" s="59">
        <v>0.04</v>
      </c>
      <c r="D2562" s="60" t="s">
        <v>39</v>
      </c>
      <c r="E2562" s="60" t="s">
        <v>818</v>
      </c>
      <c r="F2562" s="60" t="s">
        <v>40</v>
      </c>
      <c r="G2562" s="60" t="s">
        <v>818</v>
      </c>
      <c r="H2562" s="60" t="s">
        <v>818</v>
      </c>
      <c r="I2562">
        <f>--ISNUMBER(IFERROR(SEARCH(Anketa!$E$3,'SDF biotopi'!$A2562,1),""))</f>
        <v>0</v>
      </c>
      <c r="J2562" t="str">
        <f>IF(I2562=1,COUNTIF($I$2:I2562,1),"")</f>
        <v/>
      </c>
      <c r="K2562" t="str">
        <f>IFERROR(INDEX($B$2:$B$2873,MATCH(ROWS($J$2:J2562),$J$2:$J$2873,0)),"")</f>
        <v/>
      </c>
    </row>
    <row r="2563" spans="1:11">
      <c r="A2563" s="60" t="s">
        <v>710</v>
      </c>
      <c r="B2563" s="60" t="s">
        <v>853</v>
      </c>
      <c r="C2563" s="59">
        <v>5.31</v>
      </c>
      <c r="D2563" s="60" t="s">
        <v>39</v>
      </c>
      <c r="E2563" s="60" t="s">
        <v>40</v>
      </c>
      <c r="F2563" s="60" t="s">
        <v>40</v>
      </c>
      <c r="G2563" s="60" t="s">
        <v>41</v>
      </c>
      <c r="H2563" s="60" t="s">
        <v>40</v>
      </c>
      <c r="I2563">
        <f>--ISNUMBER(IFERROR(SEARCH(Anketa!$E$3,'SDF biotopi'!$A2563,1),""))</f>
        <v>0</v>
      </c>
      <c r="J2563" t="str">
        <f>IF(I2563=1,COUNTIF($I$2:I2563,1),"")</f>
        <v/>
      </c>
      <c r="K2563" t="str">
        <f>IFERROR(INDEX($B$2:$B$2873,MATCH(ROWS($J$2:J2563),$J$2:$J$2873,0)),"")</f>
        <v/>
      </c>
    </row>
    <row r="2564" spans="1:11">
      <c r="A2564" s="60" t="s">
        <v>712</v>
      </c>
      <c r="B2564" s="60" t="s">
        <v>840</v>
      </c>
      <c r="C2564" s="59">
        <v>23.29</v>
      </c>
      <c r="D2564" s="60" t="s">
        <v>67</v>
      </c>
      <c r="E2564" s="60" t="s">
        <v>818</v>
      </c>
      <c r="F2564" s="60" t="s">
        <v>40</v>
      </c>
      <c r="G2564" s="60" t="s">
        <v>818</v>
      </c>
      <c r="H2564" s="60" t="s">
        <v>818</v>
      </c>
      <c r="I2564">
        <f>--ISNUMBER(IFERROR(SEARCH(Anketa!$E$3,'SDF biotopi'!$A2564,1),""))</f>
        <v>0</v>
      </c>
      <c r="J2564" t="str">
        <f>IF(I2564=1,COUNTIF($I$2:I2564,1),"")</f>
        <v/>
      </c>
      <c r="K2564" t="str">
        <f>IFERROR(INDEX($B$2:$B$2873,MATCH(ROWS($J$2:J2564),$J$2:$J$2873,0)),"")</f>
        <v/>
      </c>
    </row>
    <row r="2565" spans="1:11">
      <c r="A2565" s="60" t="s">
        <v>712</v>
      </c>
      <c r="B2565" s="60" t="s">
        <v>819</v>
      </c>
      <c r="C2565" s="59">
        <v>36.979999999999997</v>
      </c>
      <c r="D2565" s="60" t="s">
        <v>67</v>
      </c>
      <c r="E2565" s="60" t="s">
        <v>818</v>
      </c>
      <c r="F2565" s="60" t="s">
        <v>40</v>
      </c>
      <c r="G2565" s="60" t="s">
        <v>818</v>
      </c>
      <c r="H2565" s="60" t="s">
        <v>818</v>
      </c>
      <c r="I2565">
        <f>--ISNUMBER(IFERROR(SEARCH(Anketa!$E$3,'SDF biotopi'!$A2565,1),""))</f>
        <v>0</v>
      </c>
      <c r="J2565" t="str">
        <f>IF(I2565=1,COUNTIF($I$2:I2565,1),"")</f>
        <v/>
      </c>
      <c r="K2565" t="str">
        <f>IFERROR(INDEX($B$2:$B$2873,MATCH(ROWS($J$2:J2565),$J$2:$J$2873,0)),"")</f>
        <v/>
      </c>
    </row>
    <row r="2566" spans="1:11">
      <c r="A2566" s="60" t="s">
        <v>712</v>
      </c>
      <c r="B2566" s="60" t="s">
        <v>817</v>
      </c>
      <c r="C2566" s="59">
        <v>102.45</v>
      </c>
      <c r="D2566" s="60" t="s">
        <v>67</v>
      </c>
      <c r="E2566" s="60" t="s">
        <v>41</v>
      </c>
      <c r="F2566" s="60" t="s">
        <v>40</v>
      </c>
      <c r="G2566" s="60" t="s">
        <v>41</v>
      </c>
      <c r="H2566" s="60" t="s">
        <v>41</v>
      </c>
      <c r="I2566">
        <f>--ISNUMBER(IFERROR(SEARCH(Anketa!$E$3,'SDF biotopi'!$A2566,1),""))</f>
        <v>0</v>
      </c>
      <c r="J2566" t="str">
        <f>IF(I2566=1,COUNTIF($I$2:I2566,1),"")</f>
        <v/>
      </c>
      <c r="K2566" t="str">
        <f>IFERROR(INDEX($B$2:$B$2873,MATCH(ROWS($J$2:J2566),$J$2:$J$2873,0)),"")</f>
        <v/>
      </c>
    </row>
    <row r="2567" spans="1:11">
      <c r="A2567" s="60" t="s">
        <v>712</v>
      </c>
      <c r="B2567" s="60" t="s">
        <v>837</v>
      </c>
      <c r="C2567" s="59">
        <v>22.47</v>
      </c>
      <c r="D2567" s="60" t="s">
        <v>67</v>
      </c>
      <c r="E2567" s="60" t="s">
        <v>41</v>
      </c>
      <c r="F2567" s="60" t="s">
        <v>210</v>
      </c>
      <c r="G2567" s="60" t="s">
        <v>41</v>
      </c>
      <c r="H2567" s="60" t="s">
        <v>210</v>
      </c>
      <c r="I2567">
        <f>--ISNUMBER(IFERROR(SEARCH(Anketa!$E$3,'SDF biotopi'!$A2567,1),""))</f>
        <v>0</v>
      </c>
      <c r="J2567" t="str">
        <f>IF(I2567=1,COUNTIF($I$2:I2567,1),"")</f>
        <v/>
      </c>
      <c r="K2567" t="str">
        <f>IFERROR(INDEX($B$2:$B$2873,MATCH(ROWS($J$2:J2567),$J$2:$J$2873,0)),"")</f>
        <v/>
      </c>
    </row>
    <row r="2568" spans="1:11">
      <c r="A2568" s="60" t="s">
        <v>712</v>
      </c>
      <c r="B2568" s="60" t="s">
        <v>825</v>
      </c>
      <c r="C2568" s="59">
        <v>2092.7600000000002</v>
      </c>
      <c r="D2568" s="60" t="s">
        <v>67</v>
      </c>
      <c r="E2568" s="60" t="s">
        <v>210</v>
      </c>
      <c r="F2568" s="60" t="s">
        <v>210</v>
      </c>
      <c r="G2568" s="60" t="s">
        <v>41</v>
      </c>
      <c r="H2568" s="60" t="s">
        <v>210</v>
      </c>
      <c r="I2568">
        <f>--ISNUMBER(IFERROR(SEARCH(Anketa!$E$3,'SDF biotopi'!$A2568,1),""))</f>
        <v>0</v>
      </c>
      <c r="J2568" t="str">
        <f>IF(I2568=1,COUNTIF($I$2:I2568,1),"")</f>
        <v/>
      </c>
      <c r="K2568" t="str">
        <f>IFERROR(INDEX($B$2:$B$2873,MATCH(ROWS($J$2:J2568),$J$2:$J$2873,0)),"")</f>
        <v/>
      </c>
    </row>
    <row r="2569" spans="1:11">
      <c r="A2569" s="60" t="s">
        <v>712</v>
      </c>
      <c r="B2569" s="60" t="s">
        <v>815</v>
      </c>
      <c r="C2569" s="59">
        <v>188.09</v>
      </c>
      <c r="D2569" s="60" t="s">
        <v>67</v>
      </c>
      <c r="E2569" s="60" t="s">
        <v>41</v>
      </c>
      <c r="F2569" s="60" t="s">
        <v>41</v>
      </c>
      <c r="G2569" s="60" t="s">
        <v>41</v>
      </c>
      <c r="H2569" s="60" t="s">
        <v>41</v>
      </c>
      <c r="I2569">
        <f>--ISNUMBER(IFERROR(SEARCH(Anketa!$E$3,'SDF biotopi'!$A2569,1),""))</f>
        <v>0</v>
      </c>
      <c r="J2569" t="str">
        <f>IF(I2569=1,COUNTIF($I$2:I2569,1),"")</f>
        <v/>
      </c>
      <c r="K2569" t="str">
        <f>IFERROR(INDEX($B$2:$B$2873,MATCH(ROWS($J$2:J2569),$J$2:$J$2873,0)),"")</f>
        <v/>
      </c>
    </row>
    <row r="2570" spans="1:11">
      <c r="A2570" s="60" t="s">
        <v>712</v>
      </c>
      <c r="B2570" s="60" t="s">
        <v>810</v>
      </c>
      <c r="C2570" s="59">
        <v>1080.5</v>
      </c>
      <c r="D2570" s="60" t="s">
        <v>67</v>
      </c>
      <c r="E2570" s="60" t="s">
        <v>210</v>
      </c>
      <c r="F2570" s="60" t="s">
        <v>41</v>
      </c>
      <c r="G2570" s="60" t="s">
        <v>41</v>
      </c>
      <c r="H2570" s="60" t="s">
        <v>41</v>
      </c>
      <c r="I2570">
        <f>--ISNUMBER(IFERROR(SEARCH(Anketa!$E$3,'SDF biotopi'!$A2570,1),""))</f>
        <v>0</v>
      </c>
      <c r="J2570" t="str">
        <f>IF(I2570=1,COUNTIF($I$2:I2570,1),"")</f>
        <v/>
      </c>
      <c r="K2570" t="str">
        <f>IFERROR(INDEX($B$2:$B$2873,MATCH(ROWS($J$2:J2570),$J$2:$J$2873,0)),"")</f>
        <v/>
      </c>
    </row>
    <row r="2571" spans="1:11">
      <c r="A2571" s="60" t="s">
        <v>712</v>
      </c>
      <c r="B2571" s="60" t="s">
        <v>828</v>
      </c>
      <c r="C2571" s="59">
        <v>5.14</v>
      </c>
      <c r="D2571" s="60" t="s">
        <v>67</v>
      </c>
      <c r="E2571" s="60" t="s">
        <v>40</v>
      </c>
      <c r="F2571" s="60" t="s">
        <v>40</v>
      </c>
      <c r="G2571" s="60" t="s">
        <v>41</v>
      </c>
      <c r="H2571" s="60" t="s">
        <v>40</v>
      </c>
      <c r="I2571">
        <f>--ISNUMBER(IFERROR(SEARCH(Anketa!$E$3,'SDF biotopi'!$A2571,1),""))</f>
        <v>0</v>
      </c>
      <c r="J2571" t="str">
        <f>IF(I2571=1,COUNTIF($I$2:I2571,1),"")</f>
        <v/>
      </c>
      <c r="K2571" t="str">
        <f>IFERROR(INDEX($B$2:$B$2873,MATCH(ROWS($J$2:J2571),$J$2:$J$2873,0)),"")</f>
        <v/>
      </c>
    </row>
    <row r="2572" spans="1:11">
      <c r="A2572" s="60" t="s">
        <v>712</v>
      </c>
      <c r="B2572" s="60" t="s">
        <v>821</v>
      </c>
      <c r="C2572" s="59">
        <v>1.06</v>
      </c>
      <c r="D2572" s="60" t="s">
        <v>67</v>
      </c>
      <c r="E2572" s="60" t="s">
        <v>818</v>
      </c>
      <c r="F2572" s="60" t="s">
        <v>40</v>
      </c>
      <c r="G2572" s="60" t="s">
        <v>818</v>
      </c>
      <c r="H2572" s="60" t="s">
        <v>818</v>
      </c>
      <c r="I2572">
        <f>--ISNUMBER(IFERROR(SEARCH(Anketa!$E$3,'SDF biotopi'!$A2572,1),""))</f>
        <v>0</v>
      </c>
      <c r="J2572" t="str">
        <f>IF(I2572=1,COUNTIF($I$2:I2572,1),"")</f>
        <v/>
      </c>
      <c r="K2572" t="str">
        <f>IFERROR(INDEX($B$2:$B$2873,MATCH(ROWS($J$2:J2572),$J$2:$J$2873,0)),"")</f>
        <v/>
      </c>
    </row>
    <row r="2573" spans="1:11">
      <c r="A2573" s="60" t="s">
        <v>712</v>
      </c>
      <c r="B2573" s="60" t="s">
        <v>811</v>
      </c>
      <c r="C2573" s="59">
        <v>12.26</v>
      </c>
      <c r="D2573" s="60" t="s">
        <v>67</v>
      </c>
      <c r="E2573" s="60" t="s">
        <v>818</v>
      </c>
      <c r="F2573" s="60" t="s">
        <v>40</v>
      </c>
      <c r="G2573" s="60" t="s">
        <v>818</v>
      </c>
      <c r="H2573" s="60" t="s">
        <v>818</v>
      </c>
      <c r="I2573">
        <f>--ISNUMBER(IFERROR(SEARCH(Anketa!$E$3,'SDF biotopi'!$A2573,1),""))</f>
        <v>0</v>
      </c>
      <c r="J2573" t="str">
        <f>IF(I2573=1,COUNTIF($I$2:I2573,1),"")</f>
        <v/>
      </c>
      <c r="K2573" t="str">
        <f>IFERROR(INDEX($B$2:$B$2873,MATCH(ROWS($J$2:J2573),$J$2:$J$2873,0)),"")</f>
        <v/>
      </c>
    </row>
    <row r="2574" spans="1:11">
      <c r="A2574" s="60" t="s">
        <v>712</v>
      </c>
      <c r="B2574" s="60" t="s">
        <v>803</v>
      </c>
      <c r="C2574" s="59">
        <v>82.57</v>
      </c>
      <c r="D2574" s="60" t="s">
        <v>67</v>
      </c>
      <c r="E2574" s="60" t="s">
        <v>40</v>
      </c>
      <c r="F2574" s="60" t="s">
        <v>41</v>
      </c>
      <c r="G2574" s="60" t="s">
        <v>41</v>
      </c>
      <c r="H2574" s="60" t="s">
        <v>41</v>
      </c>
      <c r="I2574">
        <f>--ISNUMBER(IFERROR(SEARCH(Anketa!$E$3,'SDF biotopi'!$A2574,1),""))</f>
        <v>0</v>
      </c>
      <c r="J2574" t="str">
        <f>IF(I2574=1,COUNTIF($I$2:I2574,1),"")</f>
        <v/>
      </c>
      <c r="K2574" t="str">
        <f>IFERROR(INDEX($B$2:$B$2873,MATCH(ROWS($J$2:J2574),$J$2:$J$2873,0)),"")</f>
        <v/>
      </c>
    </row>
    <row r="2575" spans="1:11">
      <c r="A2575" s="60" t="s">
        <v>712</v>
      </c>
      <c r="B2575" s="60" t="s">
        <v>808</v>
      </c>
      <c r="C2575" s="59">
        <v>2640.34</v>
      </c>
      <c r="D2575" s="60" t="s">
        <v>67</v>
      </c>
      <c r="E2575" s="60" t="s">
        <v>210</v>
      </c>
      <c r="F2575" s="60" t="s">
        <v>41</v>
      </c>
      <c r="G2575" s="60" t="s">
        <v>41</v>
      </c>
      <c r="H2575" s="60" t="s">
        <v>210</v>
      </c>
      <c r="I2575">
        <f>--ISNUMBER(IFERROR(SEARCH(Anketa!$E$3,'SDF biotopi'!$A2575,1),""))</f>
        <v>0</v>
      </c>
      <c r="J2575" t="str">
        <f>IF(I2575=1,COUNTIF($I$2:I2575,1),"")</f>
        <v/>
      </c>
      <c r="K2575" t="str">
        <f>IFERROR(INDEX($B$2:$B$2873,MATCH(ROWS($J$2:J2575),$J$2:$J$2873,0)),"")</f>
        <v/>
      </c>
    </row>
    <row r="2576" spans="1:11">
      <c r="A2576" s="60" t="s">
        <v>712</v>
      </c>
      <c r="B2576" s="60" t="s">
        <v>835</v>
      </c>
      <c r="C2576" s="59">
        <v>2.2799999999999998</v>
      </c>
      <c r="D2576" s="60" t="s">
        <v>67</v>
      </c>
      <c r="E2576" s="60" t="s">
        <v>40</v>
      </c>
      <c r="F2576" s="60" t="s">
        <v>40</v>
      </c>
      <c r="G2576" s="60" t="s">
        <v>41</v>
      </c>
      <c r="H2576" s="60" t="s">
        <v>41</v>
      </c>
      <c r="I2576">
        <f>--ISNUMBER(IFERROR(SEARCH(Anketa!$E$3,'SDF biotopi'!$A2576,1),""))</f>
        <v>0</v>
      </c>
      <c r="J2576" t="str">
        <f>IF(I2576=1,COUNTIF($I$2:I2576,1),"")</f>
        <v/>
      </c>
      <c r="K2576" t="str">
        <f>IFERROR(INDEX($B$2:$B$2873,MATCH(ROWS($J$2:J2576),$J$2:$J$2873,0)),"")</f>
        <v/>
      </c>
    </row>
    <row r="2577" spans="1:11">
      <c r="A2577" s="60" t="s">
        <v>712</v>
      </c>
      <c r="B2577" s="60" t="s">
        <v>802</v>
      </c>
      <c r="C2577" s="59">
        <v>436.23</v>
      </c>
      <c r="D2577" s="60" t="s">
        <v>67</v>
      </c>
      <c r="E2577" s="60" t="s">
        <v>40</v>
      </c>
      <c r="F2577" s="60" t="s">
        <v>40</v>
      </c>
      <c r="G2577" s="60" t="s">
        <v>41</v>
      </c>
      <c r="H2577" s="60" t="s">
        <v>41</v>
      </c>
      <c r="I2577">
        <f>--ISNUMBER(IFERROR(SEARCH(Anketa!$E$3,'SDF biotopi'!$A2577,1),""))</f>
        <v>0</v>
      </c>
      <c r="J2577" t="str">
        <f>IF(I2577=1,COUNTIF($I$2:I2577,1),"")</f>
        <v/>
      </c>
      <c r="K2577" t="str">
        <f>IFERROR(INDEX($B$2:$B$2873,MATCH(ROWS($J$2:J2577),$J$2:$J$2873,0)),"")</f>
        <v/>
      </c>
    </row>
    <row r="2578" spans="1:11">
      <c r="A2578" s="60" t="s">
        <v>712</v>
      </c>
      <c r="B2578" s="60" t="s">
        <v>827</v>
      </c>
      <c r="C2578" s="59">
        <v>2.13</v>
      </c>
      <c r="D2578" s="60" t="s">
        <v>67</v>
      </c>
      <c r="E2578" s="60" t="s">
        <v>818</v>
      </c>
      <c r="F2578" s="60" t="s">
        <v>40</v>
      </c>
      <c r="G2578" s="60" t="s">
        <v>818</v>
      </c>
      <c r="H2578" s="60" t="s">
        <v>818</v>
      </c>
      <c r="I2578">
        <f>--ISNUMBER(IFERROR(SEARCH(Anketa!$E$3,'SDF biotopi'!$A2578,1),""))</f>
        <v>0</v>
      </c>
      <c r="J2578" t="str">
        <f>IF(I2578=1,COUNTIF($I$2:I2578,1),"")</f>
        <v/>
      </c>
      <c r="K2578" t="str">
        <f>IFERROR(INDEX($B$2:$B$2873,MATCH(ROWS($J$2:J2578),$J$2:$J$2873,0)),"")</f>
        <v/>
      </c>
    </row>
    <row r="2579" spans="1:11">
      <c r="A2579" s="60" t="s">
        <v>712</v>
      </c>
      <c r="B2579" s="60" t="s">
        <v>831</v>
      </c>
      <c r="C2579" s="59">
        <v>66.61</v>
      </c>
      <c r="D2579" s="60" t="s">
        <v>67</v>
      </c>
      <c r="E2579" s="60" t="s">
        <v>40</v>
      </c>
      <c r="F2579" s="60" t="s">
        <v>210</v>
      </c>
      <c r="G2579" s="60" t="s">
        <v>41</v>
      </c>
      <c r="H2579" s="60" t="s">
        <v>41</v>
      </c>
      <c r="I2579">
        <f>--ISNUMBER(IFERROR(SEARCH(Anketa!$E$3,'SDF biotopi'!$A2579,1),""))</f>
        <v>0</v>
      </c>
      <c r="J2579" t="str">
        <f>IF(I2579=1,COUNTIF($I$2:I2579,1),"")</f>
        <v/>
      </c>
      <c r="K2579" t="str">
        <f>IFERROR(INDEX($B$2:$B$2873,MATCH(ROWS($J$2:J2579),$J$2:$J$2873,0)),"")</f>
        <v/>
      </c>
    </row>
    <row r="2580" spans="1:11">
      <c r="A2580" s="60" t="s">
        <v>712</v>
      </c>
      <c r="B2580" s="60" t="s">
        <v>814</v>
      </c>
      <c r="C2580" s="59">
        <v>7511.57</v>
      </c>
      <c r="D2580" s="60" t="s">
        <v>67</v>
      </c>
      <c r="E2580" s="60" t="s">
        <v>210</v>
      </c>
      <c r="F2580" s="60" t="s">
        <v>41</v>
      </c>
      <c r="G2580" s="60" t="s">
        <v>41</v>
      </c>
      <c r="H2580" s="60" t="s">
        <v>210</v>
      </c>
      <c r="I2580">
        <f>--ISNUMBER(IFERROR(SEARCH(Anketa!$E$3,'SDF biotopi'!$A2580,1),""))</f>
        <v>0</v>
      </c>
      <c r="J2580" t="str">
        <f>IF(I2580=1,COUNTIF($I$2:I2580,1),"")</f>
        <v/>
      </c>
      <c r="K2580" t="str">
        <f>IFERROR(INDEX($B$2:$B$2873,MATCH(ROWS($J$2:J2580),$J$2:$J$2873,0)),"")</f>
        <v/>
      </c>
    </row>
    <row r="2581" spans="1:11">
      <c r="A2581" s="60" t="s">
        <v>712</v>
      </c>
      <c r="B2581" s="60" t="s">
        <v>865</v>
      </c>
      <c r="C2581" s="59">
        <v>2.59</v>
      </c>
      <c r="D2581" s="60" t="s">
        <v>67</v>
      </c>
      <c r="E2581" s="60" t="s">
        <v>818</v>
      </c>
      <c r="F2581" s="60" t="s">
        <v>40</v>
      </c>
      <c r="G2581" s="60" t="s">
        <v>818</v>
      </c>
      <c r="H2581" s="60" t="s">
        <v>818</v>
      </c>
      <c r="I2581">
        <f>--ISNUMBER(IFERROR(SEARCH(Anketa!$E$3,'SDF biotopi'!$A2581,1),""))</f>
        <v>0</v>
      </c>
      <c r="J2581" t="str">
        <f>IF(I2581=1,COUNTIF($I$2:I2581,1),"")</f>
        <v/>
      </c>
      <c r="K2581" t="str">
        <f>IFERROR(INDEX($B$2:$B$2873,MATCH(ROWS($J$2:J2581),$J$2:$J$2873,0)),"")</f>
        <v/>
      </c>
    </row>
    <row r="2582" spans="1:11">
      <c r="A2582" s="60" t="s">
        <v>712</v>
      </c>
      <c r="B2582" s="60" t="s">
        <v>822</v>
      </c>
      <c r="C2582" s="59">
        <v>94.32</v>
      </c>
      <c r="D2582" s="60" t="s">
        <v>67</v>
      </c>
      <c r="E2582" s="60" t="s">
        <v>41</v>
      </c>
      <c r="F2582" s="60" t="s">
        <v>210</v>
      </c>
      <c r="G2582" s="60" t="s">
        <v>41</v>
      </c>
      <c r="H2582" s="60" t="s">
        <v>41</v>
      </c>
      <c r="I2582">
        <f>--ISNUMBER(IFERROR(SEARCH(Anketa!$E$3,'SDF biotopi'!$A2582,1),""))</f>
        <v>0</v>
      </c>
      <c r="J2582" t="str">
        <f>IF(I2582=1,COUNTIF($I$2:I2582,1),"")</f>
        <v/>
      </c>
      <c r="K2582" t="str">
        <f>IFERROR(INDEX($B$2:$B$2873,MATCH(ROWS($J$2:J2582),$J$2:$J$2873,0)),"")</f>
        <v/>
      </c>
    </row>
    <row r="2583" spans="1:11">
      <c r="A2583" s="60" t="s">
        <v>712</v>
      </c>
      <c r="B2583" s="60" t="s">
        <v>823</v>
      </c>
      <c r="C2583" s="59">
        <v>8166.04</v>
      </c>
      <c r="D2583" s="60" t="s">
        <v>67</v>
      </c>
      <c r="E2583" s="60" t="s">
        <v>210</v>
      </c>
      <c r="F2583" s="60" t="s">
        <v>41</v>
      </c>
      <c r="G2583" s="60" t="s">
        <v>41</v>
      </c>
      <c r="H2583" s="60" t="s">
        <v>210</v>
      </c>
      <c r="I2583">
        <f>--ISNUMBER(IFERROR(SEARCH(Anketa!$E$3,'SDF biotopi'!$A2583,1),""))</f>
        <v>0</v>
      </c>
      <c r="J2583" t="str">
        <f>IF(I2583=1,COUNTIF($I$2:I2583,1),"")</f>
        <v/>
      </c>
      <c r="K2583" t="str">
        <f>IFERROR(INDEX($B$2:$B$2873,MATCH(ROWS($J$2:J2583),$J$2:$J$2873,0)),"")</f>
        <v/>
      </c>
    </row>
    <row r="2584" spans="1:11">
      <c r="A2584" s="60" t="s">
        <v>712</v>
      </c>
      <c r="B2584" s="60" t="s">
        <v>826</v>
      </c>
      <c r="C2584" s="59">
        <v>3.2</v>
      </c>
      <c r="D2584" s="60" t="s">
        <v>67</v>
      </c>
      <c r="E2584" s="60" t="s">
        <v>818</v>
      </c>
      <c r="F2584" s="60" t="s">
        <v>40</v>
      </c>
      <c r="G2584" s="60" t="s">
        <v>818</v>
      </c>
      <c r="H2584" s="60" t="s">
        <v>818</v>
      </c>
      <c r="I2584">
        <f>--ISNUMBER(IFERROR(SEARCH(Anketa!$E$3,'SDF biotopi'!$A2584,1),""))</f>
        <v>0</v>
      </c>
      <c r="J2584" t="str">
        <f>IF(I2584=1,COUNTIF($I$2:I2584,1),"")</f>
        <v/>
      </c>
      <c r="K2584" t="str">
        <f>IFERROR(INDEX($B$2:$B$2873,MATCH(ROWS($J$2:J2584),$J$2:$J$2873,0)),"")</f>
        <v/>
      </c>
    </row>
    <row r="2585" spans="1:11">
      <c r="A2585" s="60" t="s">
        <v>712</v>
      </c>
      <c r="B2585" s="60" t="s">
        <v>805</v>
      </c>
      <c r="C2585" s="59">
        <v>580.54999999999995</v>
      </c>
      <c r="D2585" s="60" t="s">
        <v>67</v>
      </c>
      <c r="E2585" s="60" t="s">
        <v>41</v>
      </c>
      <c r="F2585" s="60" t="s">
        <v>41</v>
      </c>
      <c r="G2585" s="60" t="s">
        <v>41</v>
      </c>
      <c r="H2585" s="60" t="s">
        <v>210</v>
      </c>
      <c r="I2585">
        <f>--ISNUMBER(IFERROR(SEARCH(Anketa!$E$3,'SDF biotopi'!$A2585,1),""))</f>
        <v>0</v>
      </c>
      <c r="J2585" t="str">
        <f>IF(I2585=1,COUNTIF($I$2:I2585,1),"")</f>
        <v/>
      </c>
      <c r="K2585" t="str">
        <f>IFERROR(INDEX($B$2:$B$2873,MATCH(ROWS($J$2:J2585),$J$2:$J$2873,0)),"")</f>
        <v/>
      </c>
    </row>
    <row r="2586" spans="1:11">
      <c r="A2586" s="60" t="s">
        <v>712</v>
      </c>
      <c r="B2586" s="60" t="s">
        <v>812</v>
      </c>
      <c r="C2586" s="59">
        <v>98.14</v>
      </c>
      <c r="D2586" s="60" t="s">
        <v>67</v>
      </c>
      <c r="E2586" s="60" t="s">
        <v>41</v>
      </c>
      <c r="F2586" s="60" t="s">
        <v>41</v>
      </c>
      <c r="G2586" s="60" t="s">
        <v>41</v>
      </c>
      <c r="H2586" s="60" t="s">
        <v>210</v>
      </c>
      <c r="I2586">
        <f>--ISNUMBER(IFERROR(SEARCH(Anketa!$E$3,'SDF biotopi'!$A2586,1),""))</f>
        <v>0</v>
      </c>
      <c r="J2586" t="str">
        <f>IF(I2586=1,COUNTIF($I$2:I2586,1),"")</f>
        <v/>
      </c>
      <c r="K2586" t="str">
        <f>IFERROR(INDEX($B$2:$B$2873,MATCH(ROWS($J$2:J2586),$J$2:$J$2873,0)),"")</f>
        <v/>
      </c>
    </row>
    <row r="2587" spans="1:11">
      <c r="A2587" s="60" t="s">
        <v>712</v>
      </c>
      <c r="B2587" s="60" t="s">
        <v>804</v>
      </c>
      <c r="C2587" s="59">
        <v>17.47</v>
      </c>
      <c r="D2587" s="60" t="s">
        <v>67</v>
      </c>
      <c r="E2587" s="60" t="s">
        <v>210</v>
      </c>
      <c r="F2587" s="60" t="s">
        <v>41</v>
      </c>
      <c r="G2587" s="60" t="s">
        <v>210</v>
      </c>
      <c r="H2587" s="60" t="s">
        <v>41</v>
      </c>
      <c r="I2587">
        <f>--ISNUMBER(IFERROR(SEARCH(Anketa!$E$3,'SDF biotopi'!$A2587,1),""))</f>
        <v>0</v>
      </c>
      <c r="J2587" t="str">
        <f>IF(I2587=1,COUNTIF($I$2:I2587,1),"")</f>
        <v/>
      </c>
      <c r="K2587" t="str">
        <f>IFERROR(INDEX($B$2:$B$2873,MATCH(ROWS($J$2:J2587),$J$2:$J$2873,0)),"")</f>
        <v/>
      </c>
    </row>
    <row r="2588" spans="1:11">
      <c r="A2588" s="60" t="s">
        <v>712</v>
      </c>
      <c r="B2588" s="60" t="s">
        <v>829</v>
      </c>
      <c r="C2588" s="59">
        <v>3.65</v>
      </c>
      <c r="D2588" s="60" t="s">
        <v>67</v>
      </c>
      <c r="E2588" s="60" t="s">
        <v>818</v>
      </c>
      <c r="F2588" s="60" t="s">
        <v>40</v>
      </c>
      <c r="G2588" s="60" t="s">
        <v>818</v>
      </c>
      <c r="H2588" s="60" t="s">
        <v>818</v>
      </c>
      <c r="I2588">
        <f>--ISNUMBER(IFERROR(SEARCH(Anketa!$E$3,'SDF biotopi'!$A2588,1),""))</f>
        <v>0</v>
      </c>
      <c r="J2588" t="str">
        <f>IF(I2588=1,COUNTIF($I$2:I2588,1),"")</f>
        <v/>
      </c>
      <c r="K2588" t="str">
        <f>IFERROR(INDEX($B$2:$B$2873,MATCH(ROWS($J$2:J2588),$J$2:$J$2873,0)),"")</f>
        <v/>
      </c>
    </row>
    <row r="2589" spans="1:11">
      <c r="A2589" s="60" t="s">
        <v>712</v>
      </c>
      <c r="B2589" s="60" t="s">
        <v>807</v>
      </c>
      <c r="C2589" s="59">
        <v>957.79</v>
      </c>
      <c r="D2589" s="60" t="s">
        <v>67</v>
      </c>
      <c r="E2589" s="60" t="s">
        <v>41</v>
      </c>
      <c r="F2589" s="60" t="s">
        <v>41</v>
      </c>
      <c r="G2589" s="60" t="s">
        <v>41</v>
      </c>
      <c r="H2589" s="60" t="s">
        <v>210</v>
      </c>
      <c r="I2589">
        <f>--ISNUMBER(IFERROR(SEARCH(Anketa!$E$3,'SDF biotopi'!$A2589,1),""))</f>
        <v>0</v>
      </c>
      <c r="J2589" t="str">
        <f>IF(I2589=1,COUNTIF($I$2:I2589,1),"")</f>
        <v/>
      </c>
      <c r="K2589" t="str">
        <f>IFERROR(INDEX($B$2:$B$2873,MATCH(ROWS($J$2:J2589),$J$2:$J$2873,0)),"")</f>
        <v/>
      </c>
    </row>
    <row r="2590" spans="1:11">
      <c r="A2590" s="60" t="s">
        <v>712</v>
      </c>
      <c r="B2590" s="60" t="s">
        <v>816</v>
      </c>
      <c r="C2590" s="59">
        <v>76.73</v>
      </c>
      <c r="D2590" s="60" t="s">
        <v>67</v>
      </c>
      <c r="E2590" s="60" t="s">
        <v>818</v>
      </c>
      <c r="F2590" s="60" t="s">
        <v>40</v>
      </c>
      <c r="G2590" s="60" t="s">
        <v>818</v>
      </c>
      <c r="H2590" s="60" t="s">
        <v>818</v>
      </c>
      <c r="I2590">
        <f>--ISNUMBER(IFERROR(SEARCH(Anketa!$E$3,'SDF biotopi'!$A2590,1),""))</f>
        <v>0</v>
      </c>
      <c r="J2590" t="str">
        <f>IF(I2590=1,COUNTIF($I$2:I2590,1),"")</f>
        <v/>
      </c>
      <c r="K2590" t="str">
        <f>IFERROR(INDEX($B$2:$B$2873,MATCH(ROWS($J$2:J2590),$J$2:$J$2873,0)),"")</f>
        <v/>
      </c>
    </row>
    <row r="2591" spans="1:11">
      <c r="A2591" s="60" t="s">
        <v>714</v>
      </c>
      <c r="B2591" s="60" t="s">
        <v>813</v>
      </c>
      <c r="C2591" s="59">
        <v>1.36</v>
      </c>
      <c r="D2591" s="60" t="s">
        <v>39</v>
      </c>
      <c r="E2591" s="60" t="s">
        <v>210</v>
      </c>
      <c r="F2591" s="60" t="s">
        <v>40</v>
      </c>
      <c r="G2591" s="60" t="s">
        <v>41</v>
      </c>
      <c r="H2591" s="60" t="s">
        <v>210</v>
      </c>
      <c r="I2591">
        <f>--ISNUMBER(IFERROR(SEARCH(Anketa!$E$3,'SDF biotopi'!$A2591,1),""))</f>
        <v>0</v>
      </c>
      <c r="J2591" t="str">
        <f>IF(I2591=1,COUNTIF($I$2:I2591,1),"")</f>
        <v/>
      </c>
      <c r="K2591" t="str">
        <f>IFERROR(INDEX($B$2:$B$2873,MATCH(ROWS($J$2:J2591),$J$2:$J$2873,0)),"")</f>
        <v/>
      </c>
    </row>
    <row r="2592" spans="1:11">
      <c r="A2592" s="60" t="s">
        <v>714</v>
      </c>
      <c r="B2592" s="60" t="s">
        <v>827</v>
      </c>
      <c r="C2592" s="59">
        <v>1</v>
      </c>
      <c r="D2592" s="60" t="s">
        <v>39</v>
      </c>
      <c r="E2592" s="60" t="s">
        <v>41</v>
      </c>
      <c r="F2592" s="60" t="s">
        <v>40</v>
      </c>
      <c r="G2592" s="60" t="s">
        <v>40</v>
      </c>
      <c r="H2592" s="60" t="s">
        <v>40</v>
      </c>
      <c r="I2592">
        <f>--ISNUMBER(IFERROR(SEARCH(Anketa!$E$3,'SDF biotopi'!$A2592,1),""))</f>
        <v>0</v>
      </c>
      <c r="J2592" t="str">
        <f>IF(I2592=1,COUNTIF($I$2:I2592,1),"")</f>
        <v/>
      </c>
      <c r="K2592" t="str">
        <f>IFERROR(INDEX($B$2:$B$2873,MATCH(ROWS($J$2:J2592),$J$2:$J$2873,0)),"")</f>
        <v/>
      </c>
    </row>
    <row r="2593" spans="1:11">
      <c r="A2593" s="60" t="s">
        <v>714</v>
      </c>
      <c r="B2593" s="60" t="s">
        <v>820</v>
      </c>
      <c r="C2593" s="59">
        <v>0</v>
      </c>
      <c r="D2593" s="60" t="s">
        <v>39</v>
      </c>
      <c r="E2593" s="60" t="s">
        <v>41</v>
      </c>
      <c r="F2593" s="60" t="s">
        <v>40</v>
      </c>
      <c r="G2593" s="60" t="s">
        <v>41</v>
      </c>
      <c r="H2593" s="60" t="s">
        <v>40</v>
      </c>
      <c r="I2593">
        <f>--ISNUMBER(IFERROR(SEARCH(Anketa!$E$3,'SDF biotopi'!$A2593,1),""))</f>
        <v>0</v>
      </c>
      <c r="J2593" t="str">
        <f>IF(I2593=1,COUNTIF($I$2:I2593,1),"")</f>
        <v/>
      </c>
      <c r="K2593" t="str">
        <f>IFERROR(INDEX($B$2:$B$2873,MATCH(ROWS($J$2:J2593),$J$2:$J$2873,0)),"")</f>
        <v/>
      </c>
    </row>
    <row r="2594" spans="1:11">
      <c r="A2594" s="60" t="s">
        <v>716</v>
      </c>
      <c r="B2594" s="60" t="s">
        <v>819</v>
      </c>
      <c r="C2594" s="59">
        <v>0.9</v>
      </c>
      <c r="D2594" s="60" t="s">
        <v>39</v>
      </c>
      <c r="E2594" s="60" t="s">
        <v>41</v>
      </c>
      <c r="F2594" s="60" t="s">
        <v>40</v>
      </c>
      <c r="G2594" s="60" t="s">
        <v>40</v>
      </c>
      <c r="H2594" s="60" t="s">
        <v>40</v>
      </c>
      <c r="I2594">
        <f>--ISNUMBER(IFERROR(SEARCH(Anketa!$E$3,'SDF biotopi'!$A2594,1),""))</f>
        <v>0</v>
      </c>
      <c r="J2594" t="str">
        <f>IF(I2594=1,COUNTIF($I$2:I2594,1),"")</f>
        <v/>
      </c>
      <c r="K2594" t="str">
        <f>IFERROR(INDEX($B$2:$B$2873,MATCH(ROWS($J$2:J2594),$J$2:$J$2873,0)),"")</f>
        <v/>
      </c>
    </row>
    <row r="2595" spans="1:11">
      <c r="A2595" s="60" t="s">
        <v>716</v>
      </c>
      <c r="B2595" s="60" t="s">
        <v>828</v>
      </c>
      <c r="C2595" s="59">
        <v>0</v>
      </c>
      <c r="D2595" s="60" t="s">
        <v>67</v>
      </c>
      <c r="E2595" s="60" t="s">
        <v>50</v>
      </c>
      <c r="F2595" s="60" t="s">
        <v>824</v>
      </c>
      <c r="G2595" s="60" t="s">
        <v>824</v>
      </c>
      <c r="H2595" s="60" t="s">
        <v>824</v>
      </c>
      <c r="I2595">
        <f>--ISNUMBER(IFERROR(SEARCH(Anketa!$E$3,'SDF biotopi'!$A2595,1),""))</f>
        <v>0</v>
      </c>
      <c r="J2595" t="str">
        <f>IF(I2595=1,COUNTIF($I$2:I2595,1),"")</f>
        <v/>
      </c>
      <c r="K2595" t="str">
        <f>IFERROR(INDEX($B$2:$B$2873,MATCH(ROWS($J$2:J2595),$J$2:$J$2873,0)),"")</f>
        <v/>
      </c>
    </row>
    <row r="2596" spans="1:11">
      <c r="A2596" s="60" t="s">
        <v>716</v>
      </c>
      <c r="B2596" s="60" t="s">
        <v>827</v>
      </c>
      <c r="C2596" s="59">
        <v>5.81</v>
      </c>
      <c r="D2596" s="60" t="s">
        <v>39</v>
      </c>
      <c r="E2596" s="60" t="s">
        <v>41</v>
      </c>
      <c r="F2596" s="60" t="s">
        <v>40</v>
      </c>
      <c r="G2596" s="60" t="s">
        <v>41</v>
      </c>
      <c r="H2596" s="60" t="s">
        <v>41</v>
      </c>
      <c r="I2596">
        <f>--ISNUMBER(IFERROR(SEARCH(Anketa!$E$3,'SDF biotopi'!$A2596,1),""))</f>
        <v>0</v>
      </c>
      <c r="J2596" t="str">
        <f>IF(I2596=1,COUNTIF($I$2:I2596,1),"")</f>
        <v/>
      </c>
      <c r="K2596" t="str">
        <f>IFERROR(INDEX($B$2:$B$2873,MATCH(ROWS($J$2:J2596),$J$2:$J$2873,0)),"")</f>
        <v/>
      </c>
    </row>
    <row r="2597" spans="1:11">
      <c r="A2597" s="60" t="s">
        <v>716</v>
      </c>
      <c r="B2597" s="60" t="s">
        <v>835</v>
      </c>
      <c r="C2597" s="59">
        <v>2.93</v>
      </c>
      <c r="D2597" s="60" t="s">
        <v>39</v>
      </c>
      <c r="E2597" s="60" t="s">
        <v>40</v>
      </c>
      <c r="F2597" s="60" t="s">
        <v>40</v>
      </c>
      <c r="G2597" s="60" t="s">
        <v>41</v>
      </c>
      <c r="H2597" s="60" t="s">
        <v>40</v>
      </c>
      <c r="I2597">
        <f>--ISNUMBER(IFERROR(SEARCH(Anketa!$E$3,'SDF biotopi'!$A2597,1),""))</f>
        <v>0</v>
      </c>
      <c r="J2597" t="str">
        <f>IF(I2597=1,COUNTIF($I$2:I2597,1),"")</f>
        <v/>
      </c>
      <c r="K2597" t="str">
        <f>IFERROR(INDEX($B$2:$B$2873,MATCH(ROWS($J$2:J2597),$J$2:$J$2873,0)),"")</f>
        <v/>
      </c>
    </row>
    <row r="2598" spans="1:11">
      <c r="A2598" s="60" t="s">
        <v>716</v>
      </c>
      <c r="B2598" s="60" t="s">
        <v>815</v>
      </c>
      <c r="C2598" s="59">
        <v>41.19</v>
      </c>
      <c r="D2598" s="60" t="s">
        <v>39</v>
      </c>
      <c r="E2598" s="60" t="s">
        <v>41</v>
      </c>
      <c r="F2598" s="60" t="s">
        <v>40</v>
      </c>
      <c r="G2598" s="60" t="s">
        <v>41</v>
      </c>
      <c r="H2598" s="60" t="s">
        <v>40</v>
      </c>
      <c r="I2598">
        <f>--ISNUMBER(IFERROR(SEARCH(Anketa!$E$3,'SDF biotopi'!$A2598,1),""))</f>
        <v>0</v>
      </c>
      <c r="J2598" t="str">
        <f>IF(I2598=1,COUNTIF($I$2:I2598,1),"")</f>
        <v/>
      </c>
      <c r="K2598" t="str">
        <f>IFERROR(INDEX($B$2:$B$2873,MATCH(ROWS($J$2:J2598),$J$2:$J$2873,0)),"")</f>
        <v/>
      </c>
    </row>
    <row r="2599" spans="1:11">
      <c r="A2599" s="60" t="s">
        <v>716</v>
      </c>
      <c r="B2599" s="60" t="s">
        <v>813</v>
      </c>
      <c r="C2599" s="59">
        <v>2.9</v>
      </c>
      <c r="D2599" s="60" t="s">
        <v>39</v>
      </c>
      <c r="E2599" s="60" t="s">
        <v>41</v>
      </c>
      <c r="F2599" s="60" t="s">
        <v>40</v>
      </c>
      <c r="G2599" s="60" t="s">
        <v>41</v>
      </c>
      <c r="H2599" s="60" t="s">
        <v>41</v>
      </c>
      <c r="I2599">
        <f>--ISNUMBER(IFERROR(SEARCH(Anketa!$E$3,'SDF biotopi'!$A2599,1),""))</f>
        <v>0</v>
      </c>
      <c r="J2599" t="str">
        <f>IF(I2599=1,COUNTIF($I$2:I2599,1),"")</f>
        <v/>
      </c>
      <c r="K2599" t="str">
        <f>IFERROR(INDEX($B$2:$B$2873,MATCH(ROWS($J$2:J2599),$J$2:$J$2873,0)),"")</f>
        <v/>
      </c>
    </row>
    <row r="2600" spans="1:11">
      <c r="A2600" s="60" t="s">
        <v>716</v>
      </c>
      <c r="B2600" s="60" t="s">
        <v>806</v>
      </c>
      <c r="C2600" s="59">
        <v>765</v>
      </c>
      <c r="D2600" s="60" t="s">
        <v>39</v>
      </c>
      <c r="E2600" s="60" t="s">
        <v>41</v>
      </c>
      <c r="F2600" s="60" t="s">
        <v>41</v>
      </c>
      <c r="G2600" s="60" t="s">
        <v>41</v>
      </c>
      <c r="H2600" s="60" t="s">
        <v>41</v>
      </c>
      <c r="I2600">
        <f>--ISNUMBER(IFERROR(SEARCH(Anketa!$E$3,'SDF biotopi'!$A2600,1),""))</f>
        <v>0</v>
      </c>
      <c r="J2600" t="str">
        <f>IF(I2600=1,COUNTIF($I$2:I2600,1),"")</f>
        <v/>
      </c>
      <c r="K2600" t="str">
        <f>IFERROR(INDEX($B$2:$B$2873,MATCH(ROWS($J$2:J2600),$J$2:$J$2873,0)),"")</f>
        <v/>
      </c>
    </row>
    <row r="2601" spans="1:11">
      <c r="A2601" s="60" t="s">
        <v>716</v>
      </c>
      <c r="B2601" s="60" t="s">
        <v>808</v>
      </c>
      <c r="C2601" s="59">
        <v>53.58</v>
      </c>
      <c r="D2601" s="60" t="s">
        <v>39</v>
      </c>
      <c r="E2601" s="60" t="s">
        <v>41</v>
      </c>
      <c r="F2601" s="60" t="s">
        <v>40</v>
      </c>
      <c r="G2601" s="60" t="s">
        <v>41</v>
      </c>
      <c r="H2601" s="60" t="s">
        <v>41</v>
      </c>
      <c r="I2601">
        <f>--ISNUMBER(IFERROR(SEARCH(Anketa!$E$3,'SDF biotopi'!$A2601,1),""))</f>
        <v>0</v>
      </c>
      <c r="J2601" t="str">
        <f>IF(I2601=1,COUNTIF($I$2:I2601,1),"")</f>
        <v/>
      </c>
      <c r="K2601" t="str">
        <f>IFERROR(INDEX($B$2:$B$2873,MATCH(ROWS($J$2:J2601),$J$2:$J$2873,0)),"")</f>
        <v/>
      </c>
    </row>
    <row r="2602" spans="1:11">
      <c r="A2602" s="60" t="s">
        <v>716</v>
      </c>
      <c r="B2602" s="60" t="s">
        <v>809</v>
      </c>
      <c r="C2602" s="59">
        <v>1.68</v>
      </c>
      <c r="D2602" s="60" t="s">
        <v>39</v>
      </c>
      <c r="E2602" s="60" t="s">
        <v>210</v>
      </c>
      <c r="F2602" s="60" t="s">
        <v>40</v>
      </c>
      <c r="G2602" s="60" t="s">
        <v>41</v>
      </c>
      <c r="H2602" s="60" t="s">
        <v>41</v>
      </c>
      <c r="I2602">
        <f>--ISNUMBER(IFERROR(SEARCH(Anketa!$E$3,'SDF biotopi'!$A2602,1),""))</f>
        <v>0</v>
      </c>
      <c r="J2602" t="str">
        <f>IF(I2602=1,COUNTIF($I$2:I2602,1),"")</f>
        <v/>
      </c>
      <c r="K2602" t="str">
        <f>IFERROR(INDEX($B$2:$B$2873,MATCH(ROWS($J$2:J2602),$J$2:$J$2873,0)),"")</f>
        <v/>
      </c>
    </row>
    <row r="2603" spans="1:11">
      <c r="A2603" s="60" t="s">
        <v>716</v>
      </c>
      <c r="B2603" s="60" t="s">
        <v>831</v>
      </c>
      <c r="C2603" s="59">
        <v>0.6</v>
      </c>
      <c r="D2603" s="60" t="s">
        <v>39</v>
      </c>
      <c r="E2603" s="60" t="s">
        <v>50</v>
      </c>
      <c r="F2603" s="60" t="s">
        <v>40</v>
      </c>
      <c r="G2603" s="60" t="s">
        <v>41</v>
      </c>
      <c r="H2603" s="60" t="s">
        <v>41</v>
      </c>
      <c r="I2603">
        <f>--ISNUMBER(IFERROR(SEARCH(Anketa!$E$3,'SDF biotopi'!$A2603,1),""))</f>
        <v>0</v>
      </c>
      <c r="J2603" t="str">
        <f>IF(I2603=1,COUNTIF($I$2:I2603,1),"")</f>
        <v/>
      </c>
      <c r="K2603" t="str">
        <f>IFERROR(INDEX($B$2:$B$2873,MATCH(ROWS($J$2:J2603),$J$2:$J$2873,0)),"")</f>
        <v/>
      </c>
    </row>
    <row r="2604" spans="1:11">
      <c r="A2604" s="60" t="s">
        <v>716</v>
      </c>
      <c r="B2604" s="60" t="s">
        <v>810</v>
      </c>
      <c r="C2604" s="59">
        <v>66.3</v>
      </c>
      <c r="D2604" s="60" t="s">
        <v>39</v>
      </c>
      <c r="E2604" s="60" t="s">
        <v>41</v>
      </c>
      <c r="F2604" s="60" t="s">
        <v>40</v>
      </c>
      <c r="G2604" s="60" t="s">
        <v>41</v>
      </c>
      <c r="H2604" s="60" t="s">
        <v>41</v>
      </c>
      <c r="I2604">
        <f>--ISNUMBER(IFERROR(SEARCH(Anketa!$E$3,'SDF biotopi'!$A2604,1),""))</f>
        <v>0</v>
      </c>
      <c r="J2604" t="str">
        <f>IF(I2604=1,COUNTIF($I$2:I2604,1),"")</f>
        <v/>
      </c>
      <c r="K2604" t="str">
        <f>IFERROR(INDEX($B$2:$B$2873,MATCH(ROWS($J$2:J2604),$J$2:$J$2873,0)),"")</f>
        <v/>
      </c>
    </row>
    <row r="2605" spans="1:11">
      <c r="A2605" s="60" t="s">
        <v>716</v>
      </c>
      <c r="B2605" s="60" t="s">
        <v>803</v>
      </c>
      <c r="C2605" s="59">
        <v>2.8</v>
      </c>
      <c r="D2605" s="60" t="s">
        <v>39</v>
      </c>
      <c r="E2605" s="60" t="s">
        <v>41</v>
      </c>
      <c r="F2605" s="60" t="s">
        <v>40</v>
      </c>
      <c r="G2605" s="60" t="s">
        <v>41</v>
      </c>
      <c r="H2605" s="60" t="s">
        <v>41</v>
      </c>
      <c r="I2605">
        <f>--ISNUMBER(IFERROR(SEARCH(Anketa!$E$3,'SDF biotopi'!$A2605,1),""))</f>
        <v>0</v>
      </c>
      <c r="J2605" t="str">
        <f>IF(I2605=1,COUNTIF($I$2:I2605,1),"")</f>
        <v/>
      </c>
      <c r="K2605" t="str">
        <f>IFERROR(INDEX($B$2:$B$2873,MATCH(ROWS($J$2:J2605),$J$2:$J$2873,0)),"")</f>
        <v/>
      </c>
    </row>
    <row r="2606" spans="1:11">
      <c r="A2606" s="60" t="s">
        <v>716</v>
      </c>
      <c r="B2606" s="60" t="s">
        <v>825</v>
      </c>
      <c r="C2606" s="59">
        <v>3.62</v>
      </c>
      <c r="D2606" s="60" t="s">
        <v>39</v>
      </c>
      <c r="E2606" s="60" t="s">
        <v>41</v>
      </c>
      <c r="F2606" s="60" t="s">
        <v>40</v>
      </c>
      <c r="G2606" s="60" t="s">
        <v>41</v>
      </c>
      <c r="H2606" s="60" t="s">
        <v>41</v>
      </c>
      <c r="I2606">
        <f>--ISNUMBER(IFERROR(SEARCH(Anketa!$E$3,'SDF biotopi'!$A2606,1),""))</f>
        <v>0</v>
      </c>
      <c r="J2606" t="str">
        <f>IF(I2606=1,COUNTIF($I$2:I2606,1),"")</f>
        <v/>
      </c>
      <c r="K2606" t="str">
        <f>IFERROR(INDEX($B$2:$B$2873,MATCH(ROWS($J$2:J2606),$J$2:$J$2873,0)),"")</f>
        <v/>
      </c>
    </row>
    <row r="2607" spans="1:11">
      <c r="A2607" s="60" t="s">
        <v>716</v>
      </c>
      <c r="B2607" s="60" t="s">
        <v>804</v>
      </c>
      <c r="C2607" s="59">
        <v>1.1000000000000001</v>
      </c>
      <c r="D2607" s="60" t="s">
        <v>39</v>
      </c>
      <c r="E2607" s="60" t="s">
        <v>41</v>
      </c>
      <c r="F2607" s="60" t="s">
        <v>40</v>
      </c>
      <c r="G2607" s="60" t="s">
        <v>41</v>
      </c>
      <c r="H2607" s="60" t="s">
        <v>41</v>
      </c>
      <c r="I2607">
        <f>--ISNUMBER(IFERROR(SEARCH(Anketa!$E$3,'SDF biotopi'!$A2607,1),""))</f>
        <v>0</v>
      </c>
      <c r="J2607" t="str">
        <f>IF(I2607=1,COUNTIF($I$2:I2607,1),"")</f>
        <v/>
      </c>
      <c r="K2607" t="str">
        <f>IFERROR(INDEX($B$2:$B$2873,MATCH(ROWS($J$2:J2607),$J$2:$J$2873,0)),"")</f>
        <v/>
      </c>
    </row>
    <row r="2608" spans="1:11">
      <c r="A2608" s="60" t="s">
        <v>716</v>
      </c>
      <c r="B2608" s="60" t="s">
        <v>817</v>
      </c>
      <c r="C2608" s="59">
        <v>43.8</v>
      </c>
      <c r="D2608" s="60" t="s">
        <v>39</v>
      </c>
      <c r="E2608" s="60" t="s">
        <v>210</v>
      </c>
      <c r="F2608" s="60" t="s">
        <v>40</v>
      </c>
      <c r="G2608" s="60" t="s">
        <v>41</v>
      </c>
      <c r="H2608" s="60" t="s">
        <v>41</v>
      </c>
      <c r="I2608">
        <f>--ISNUMBER(IFERROR(SEARCH(Anketa!$E$3,'SDF biotopi'!$A2608,1),""))</f>
        <v>0</v>
      </c>
      <c r="J2608" t="str">
        <f>IF(I2608=1,COUNTIF($I$2:I2608,1),"")</f>
        <v/>
      </c>
      <c r="K2608" t="str">
        <f>IFERROR(INDEX($B$2:$B$2873,MATCH(ROWS($J$2:J2608),$J$2:$J$2873,0)),"")</f>
        <v/>
      </c>
    </row>
    <row r="2609" spans="1:11">
      <c r="A2609" s="60" t="s">
        <v>716</v>
      </c>
      <c r="B2609" s="60" t="s">
        <v>814</v>
      </c>
      <c r="C2609" s="59">
        <v>4.0999999999999996</v>
      </c>
      <c r="D2609" s="60" t="s">
        <v>39</v>
      </c>
      <c r="E2609" s="60" t="s">
        <v>40</v>
      </c>
      <c r="F2609" s="60" t="s">
        <v>40</v>
      </c>
      <c r="G2609" s="60" t="s">
        <v>41</v>
      </c>
      <c r="H2609" s="60" t="s">
        <v>41</v>
      </c>
      <c r="I2609">
        <f>--ISNUMBER(IFERROR(SEARCH(Anketa!$E$3,'SDF biotopi'!$A2609,1),""))</f>
        <v>0</v>
      </c>
      <c r="J2609" t="str">
        <f>IF(I2609=1,COUNTIF($I$2:I2609,1),"")</f>
        <v/>
      </c>
      <c r="K2609" t="str">
        <f>IFERROR(INDEX($B$2:$B$2873,MATCH(ROWS($J$2:J2609),$J$2:$J$2873,0)),"")</f>
        <v/>
      </c>
    </row>
    <row r="2610" spans="1:11">
      <c r="A2610" s="60" t="s">
        <v>716</v>
      </c>
      <c r="B2610" s="60" t="s">
        <v>812</v>
      </c>
      <c r="C2610" s="59">
        <v>3.28</v>
      </c>
      <c r="D2610" s="60" t="s">
        <v>39</v>
      </c>
      <c r="E2610" s="60" t="s">
        <v>210</v>
      </c>
      <c r="F2610" s="60" t="s">
        <v>40</v>
      </c>
      <c r="G2610" s="60" t="s">
        <v>41</v>
      </c>
      <c r="H2610" s="60" t="s">
        <v>41</v>
      </c>
      <c r="I2610">
        <f>--ISNUMBER(IFERROR(SEARCH(Anketa!$E$3,'SDF biotopi'!$A2610,1),""))</f>
        <v>0</v>
      </c>
      <c r="J2610" t="str">
        <f>IF(I2610=1,COUNTIF($I$2:I2610,1),"")</f>
        <v/>
      </c>
      <c r="K2610" t="str">
        <f>IFERROR(INDEX($B$2:$B$2873,MATCH(ROWS($J$2:J2610),$J$2:$J$2873,0)),"")</f>
        <v/>
      </c>
    </row>
    <row r="2611" spans="1:11">
      <c r="A2611" s="60" t="s">
        <v>716</v>
      </c>
      <c r="B2611" s="60" t="s">
        <v>821</v>
      </c>
      <c r="C2611" s="59">
        <v>0</v>
      </c>
      <c r="D2611" s="60" t="s">
        <v>67</v>
      </c>
      <c r="E2611" s="60" t="s">
        <v>50</v>
      </c>
      <c r="F2611" s="60" t="s">
        <v>824</v>
      </c>
      <c r="G2611" s="60" t="s">
        <v>824</v>
      </c>
      <c r="H2611" s="60" t="s">
        <v>824</v>
      </c>
      <c r="I2611">
        <f>--ISNUMBER(IFERROR(SEARCH(Anketa!$E$3,'SDF biotopi'!$A2611,1),""))</f>
        <v>0</v>
      </c>
      <c r="J2611" t="str">
        <f>IF(I2611=1,COUNTIF($I$2:I2611,1),"")</f>
        <v/>
      </c>
      <c r="K2611" t="str">
        <f>IFERROR(INDEX($B$2:$B$2873,MATCH(ROWS($J$2:J2611),$J$2:$J$2873,0)),"")</f>
        <v/>
      </c>
    </row>
    <row r="2612" spans="1:11">
      <c r="A2612" s="60" t="s">
        <v>716</v>
      </c>
      <c r="B2612" s="60" t="s">
        <v>807</v>
      </c>
      <c r="C2612" s="59">
        <v>21.4</v>
      </c>
      <c r="D2612" s="60" t="s">
        <v>39</v>
      </c>
      <c r="E2612" s="60" t="s">
        <v>210</v>
      </c>
      <c r="F2612" s="60" t="s">
        <v>40</v>
      </c>
      <c r="G2612" s="60" t="s">
        <v>41</v>
      </c>
      <c r="H2612" s="60" t="s">
        <v>41</v>
      </c>
      <c r="I2612">
        <f>--ISNUMBER(IFERROR(SEARCH(Anketa!$E$3,'SDF biotopi'!$A2612,1),""))</f>
        <v>0</v>
      </c>
      <c r="J2612" t="str">
        <f>IF(I2612=1,COUNTIF($I$2:I2612,1),"")</f>
        <v/>
      </c>
      <c r="K2612" t="str">
        <f>IFERROR(INDEX($B$2:$B$2873,MATCH(ROWS($J$2:J2612),$J$2:$J$2873,0)),"")</f>
        <v/>
      </c>
    </row>
    <row r="2613" spans="1:11">
      <c r="A2613" s="60" t="s">
        <v>716</v>
      </c>
      <c r="B2613" s="60" t="s">
        <v>816</v>
      </c>
      <c r="C2613" s="59">
        <v>36.11</v>
      </c>
      <c r="D2613" s="60" t="s">
        <v>39</v>
      </c>
      <c r="E2613" s="60" t="s">
        <v>210</v>
      </c>
      <c r="F2613" s="60" t="s">
        <v>40</v>
      </c>
      <c r="G2613" s="60" t="s">
        <v>41</v>
      </c>
      <c r="H2613" s="60" t="s">
        <v>41</v>
      </c>
      <c r="I2613">
        <f>--ISNUMBER(IFERROR(SEARCH(Anketa!$E$3,'SDF biotopi'!$A2613,1),""))</f>
        <v>0</v>
      </c>
      <c r="J2613" t="str">
        <f>IF(I2613=1,COUNTIF($I$2:I2613,1),"")</f>
        <v/>
      </c>
      <c r="K2613" t="str">
        <f>IFERROR(INDEX($B$2:$B$2873,MATCH(ROWS($J$2:J2613),$J$2:$J$2873,0)),"")</f>
        <v/>
      </c>
    </row>
    <row r="2614" spans="1:11">
      <c r="A2614" s="60" t="s">
        <v>716</v>
      </c>
      <c r="B2614" s="60" t="s">
        <v>811</v>
      </c>
      <c r="C2614" s="59">
        <v>1.7</v>
      </c>
      <c r="D2614" s="60" t="s">
        <v>39</v>
      </c>
      <c r="E2614" s="60" t="s">
        <v>41</v>
      </c>
      <c r="F2614" s="60" t="s">
        <v>40</v>
      </c>
      <c r="G2614" s="60" t="s">
        <v>41</v>
      </c>
      <c r="H2614" s="60" t="s">
        <v>41</v>
      </c>
      <c r="I2614">
        <f>--ISNUMBER(IFERROR(SEARCH(Anketa!$E$3,'SDF biotopi'!$A2614,1),""))</f>
        <v>0</v>
      </c>
      <c r="J2614" t="str">
        <f>IF(I2614=1,COUNTIF($I$2:I2614,1),"")</f>
        <v/>
      </c>
      <c r="K2614" t="str">
        <f>IFERROR(INDEX($B$2:$B$2873,MATCH(ROWS($J$2:J2614),$J$2:$J$2873,0)),"")</f>
        <v/>
      </c>
    </row>
    <row r="2615" spans="1:11">
      <c r="A2615" s="60" t="s">
        <v>716</v>
      </c>
      <c r="B2615" s="60" t="s">
        <v>802</v>
      </c>
      <c r="C2615" s="59">
        <v>80.39</v>
      </c>
      <c r="D2615" s="60" t="s">
        <v>39</v>
      </c>
      <c r="E2615" s="60" t="s">
        <v>210</v>
      </c>
      <c r="F2615" s="60" t="s">
        <v>40</v>
      </c>
      <c r="G2615" s="60" t="s">
        <v>41</v>
      </c>
      <c r="H2615" s="60" t="s">
        <v>41</v>
      </c>
      <c r="I2615">
        <f>--ISNUMBER(IFERROR(SEARCH(Anketa!$E$3,'SDF biotopi'!$A2615,1),""))</f>
        <v>0</v>
      </c>
      <c r="J2615" t="str">
        <f>IF(I2615=1,COUNTIF($I$2:I2615,1),"")</f>
        <v/>
      </c>
      <c r="K2615" t="str">
        <f>IFERROR(INDEX($B$2:$B$2873,MATCH(ROWS($J$2:J2615),$J$2:$J$2873,0)),"")</f>
        <v/>
      </c>
    </row>
    <row r="2616" spans="1:11">
      <c r="A2616" s="60" t="s">
        <v>716</v>
      </c>
      <c r="B2616" s="60" t="s">
        <v>823</v>
      </c>
      <c r="C2616" s="59">
        <v>666.3</v>
      </c>
      <c r="D2616" s="60" t="s">
        <v>39</v>
      </c>
      <c r="E2616" s="60" t="s">
        <v>210</v>
      </c>
      <c r="F2616" s="60" t="s">
        <v>41</v>
      </c>
      <c r="G2616" s="60" t="s">
        <v>40</v>
      </c>
      <c r="H2616" s="60" t="s">
        <v>40</v>
      </c>
      <c r="I2616">
        <f>--ISNUMBER(IFERROR(SEARCH(Anketa!$E$3,'SDF biotopi'!$A2616,1),""))</f>
        <v>0</v>
      </c>
      <c r="J2616" t="str">
        <f>IF(I2616=1,COUNTIF($I$2:I2616,1),"")</f>
        <v/>
      </c>
      <c r="K2616" t="str">
        <f>IFERROR(INDEX($B$2:$B$2873,MATCH(ROWS($J$2:J2616),$J$2:$J$2873,0)),"")</f>
        <v/>
      </c>
    </row>
    <row r="2617" spans="1:11">
      <c r="A2617" s="60" t="s">
        <v>716</v>
      </c>
      <c r="B2617" s="60" t="s">
        <v>840</v>
      </c>
      <c r="C2617" s="59">
        <v>0</v>
      </c>
      <c r="D2617" s="60" t="s">
        <v>838</v>
      </c>
      <c r="E2617" s="60" t="s">
        <v>50</v>
      </c>
      <c r="F2617" s="60" t="s">
        <v>824</v>
      </c>
      <c r="G2617" s="60" t="s">
        <v>824</v>
      </c>
      <c r="H2617" s="60" t="s">
        <v>824</v>
      </c>
      <c r="I2617">
        <f>--ISNUMBER(IFERROR(SEARCH(Anketa!$E$3,'SDF biotopi'!$A2617,1),""))</f>
        <v>0</v>
      </c>
      <c r="J2617" t="str">
        <f>IF(I2617=1,COUNTIF($I$2:I2617,1),"")</f>
        <v/>
      </c>
      <c r="K2617" t="str">
        <f>IFERROR(INDEX($B$2:$B$2873,MATCH(ROWS($J$2:J2617),$J$2:$J$2873,0)),"")</f>
        <v/>
      </c>
    </row>
    <row r="2618" spans="1:11">
      <c r="A2618" s="60" t="s">
        <v>719</v>
      </c>
      <c r="B2618" s="60" t="s">
        <v>809</v>
      </c>
      <c r="C2618" s="59">
        <v>46.2</v>
      </c>
      <c r="D2618" s="60" t="s">
        <v>39</v>
      </c>
      <c r="E2618" s="60" t="s">
        <v>40</v>
      </c>
      <c r="F2618" s="60" t="s">
        <v>40</v>
      </c>
      <c r="G2618" s="60" t="s">
        <v>210</v>
      </c>
      <c r="H2618" s="60" t="s">
        <v>210</v>
      </c>
      <c r="I2618">
        <f>--ISNUMBER(IFERROR(SEARCH(Anketa!$E$3,'SDF biotopi'!$A2618,1),""))</f>
        <v>0</v>
      </c>
      <c r="J2618" t="str">
        <f>IF(I2618=1,COUNTIF($I$2:I2618,1),"")</f>
        <v/>
      </c>
      <c r="K2618" t="str">
        <f>IFERROR(INDEX($B$2:$B$2873,MATCH(ROWS($J$2:J2618),$J$2:$J$2873,0)),"")</f>
        <v/>
      </c>
    </row>
    <row r="2619" spans="1:11">
      <c r="A2619" s="60" t="s">
        <v>719</v>
      </c>
      <c r="B2619" s="60" t="s">
        <v>839</v>
      </c>
      <c r="C2619" s="59">
        <v>5.2900000000000003E-2</v>
      </c>
      <c r="D2619" s="60" t="s">
        <v>39</v>
      </c>
      <c r="E2619" s="60" t="s">
        <v>41</v>
      </c>
      <c r="F2619" s="60" t="s">
        <v>40</v>
      </c>
      <c r="G2619" s="60" t="s">
        <v>41</v>
      </c>
      <c r="H2619" s="60" t="s">
        <v>41</v>
      </c>
      <c r="I2619">
        <f>--ISNUMBER(IFERROR(SEARCH(Anketa!$E$3,'SDF biotopi'!$A2619,1),""))</f>
        <v>0</v>
      </c>
      <c r="J2619" t="str">
        <f>IF(I2619=1,COUNTIF($I$2:I2619,1),"")</f>
        <v/>
      </c>
      <c r="K2619" t="str">
        <f>IFERROR(INDEX($B$2:$B$2873,MATCH(ROWS($J$2:J2619),$J$2:$J$2873,0)),"")</f>
        <v/>
      </c>
    </row>
    <row r="2620" spans="1:11">
      <c r="A2620" s="60" t="s">
        <v>719</v>
      </c>
      <c r="B2620" s="60" t="s">
        <v>817</v>
      </c>
      <c r="C2620" s="59">
        <v>64.94</v>
      </c>
      <c r="D2620" s="60" t="s">
        <v>39</v>
      </c>
      <c r="E2620" s="60" t="s">
        <v>818</v>
      </c>
      <c r="F2620" s="60" t="s">
        <v>818</v>
      </c>
      <c r="G2620" s="60" t="s">
        <v>818</v>
      </c>
      <c r="H2620" s="60" t="s">
        <v>818</v>
      </c>
      <c r="I2620">
        <f>--ISNUMBER(IFERROR(SEARCH(Anketa!$E$3,'SDF biotopi'!$A2620,1),""))</f>
        <v>0</v>
      </c>
      <c r="J2620" t="str">
        <f>IF(I2620=1,COUNTIF($I$2:I2620,1),"")</f>
        <v/>
      </c>
      <c r="K2620" t="str">
        <f>IFERROR(INDEX($B$2:$B$2873,MATCH(ROWS($J$2:J2620),$J$2:$J$2873,0)),"")</f>
        <v/>
      </c>
    </row>
    <row r="2621" spans="1:11">
      <c r="A2621" s="60" t="s">
        <v>719</v>
      </c>
      <c r="B2621" s="60" t="s">
        <v>811</v>
      </c>
      <c r="C2621" s="59">
        <v>3</v>
      </c>
      <c r="D2621" s="60" t="s">
        <v>39</v>
      </c>
      <c r="E2621" s="60" t="s">
        <v>50</v>
      </c>
      <c r="F2621" s="60" t="s">
        <v>40</v>
      </c>
      <c r="G2621" s="60" t="s">
        <v>824</v>
      </c>
      <c r="H2621" s="60" t="s">
        <v>824</v>
      </c>
      <c r="I2621">
        <f>--ISNUMBER(IFERROR(SEARCH(Anketa!$E$3,'SDF biotopi'!$A2621,1),""))</f>
        <v>0</v>
      </c>
      <c r="J2621" t="str">
        <f>IF(I2621=1,COUNTIF($I$2:I2621,1),"")</f>
        <v/>
      </c>
      <c r="K2621" t="str">
        <f>IFERROR(INDEX($B$2:$B$2873,MATCH(ROWS($J$2:J2621),$J$2:$J$2873,0)),"")</f>
        <v/>
      </c>
    </row>
    <row r="2622" spans="1:11">
      <c r="A2622" s="60" t="s">
        <v>719</v>
      </c>
      <c r="B2622" s="60" t="s">
        <v>823</v>
      </c>
      <c r="C2622" s="59">
        <v>159.81</v>
      </c>
      <c r="D2622" s="60" t="s">
        <v>39</v>
      </c>
      <c r="E2622" s="60" t="s">
        <v>210</v>
      </c>
      <c r="F2622" s="60" t="s">
        <v>40</v>
      </c>
      <c r="G2622" s="60" t="s">
        <v>41</v>
      </c>
      <c r="H2622" s="60" t="s">
        <v>41</v>
      </c>
      <c r="I2622">
        <f>--ISNUMBER(IFERROR(SEARCH(Anketa!$E$3,'SDF biotopi'!$A2622,1),""))</f>
        <v>0</v>
      </c>
      <c r="J2622" t="str">
        <f>IF(I2622=1,COUNTIF($I$2:I2622,1),"")</f>
        <v/>
      </c>
      <c r="K2622" t="str">
        <f>IFERROR(INDEX($B$2:$B$2873,MATCH(ROWS($J$2:J2622),$J$2:$J$2873,0)),"")</f>
        <v/>
      </c>
    </row>
    <row r="2623" spans="1:11">
      <c r="A2623" s="60" t="s">
        <v>719</v>
      </c>
      <c r="B2623" s="60" t="s">
        <v>803</v>
      </c>
      <c r="C2623" s="59">
        <v>5.5</v>
      </c>
      <c r="D2623" s="60" t="s">
        <v>39</v>
      </c>
      <c r="E2623" s="60" t="s">
        <v>40</v>
      </c>
      <c r="F2623" s="60" t="s">
        <v>40</v>
      </c>
      <c r="G2623" s="60" t="s">
        <v>41</v>
      </c>
      <c r="H2623" s="60" t="s">
        <v>40</v>
      </c>
      <c r="I2623">
        <f>--ISNUMBER(IFERROR(SEARCH(Anketa!$E$3,'SDF biotopi'!$A2623,1),""))</f>
        <v>0</v>
      </c>
      <c r="J2623" t="str">
        <f>IF(I2623=1,COUNTIF($I$2:I2623,1),"")</f>
        <v/>
      </c>
      <c r="K2623" t="str">
        <f>IFERROR(INDEX($B$2:$B$2873,MATCH(ROWS($J$2:J2623),$J$2:$J$2873,0)),"")</f>
        <v/>
      </c>
    </row>
    <row r="2624" spans="1:11">
      <c r="A2624" s="60" t="s">
        <v>719</v>
      </c>
      <c r="B2624" s="60" t="s">
        <v>812</v>
      </c>
      <c r="C2624" s="59">
        <v>2.2000000000000002</v>
      </c>
      <c r="D2624" s="60" t="s">
        <v>39</v>
      </c>
      <c r="E2624" s="60" t="s">
        <v>50</v>
      </c>
      <c r="F2624" s="60" t="s">
        <v>40</v>
      </c>
      <c r="G2624" s="60" t="s">
        <v>40</v>
      </c>
      <c r="H2624" s="60" t="s">
        <v>40</v>
      </c>
      <c r="I2624">
        <f>--ISNUMBER(IFERROR(SEARCH(Anketa!$E$3,'SDF biotopi'!$A2624,1),""))</f>
        <v>0</v>
      </c>
      <c r="J2624" t="str">
        <f>IF(I2624=1,COUNTIF($I$2:I2624,1),"")</f>
        <v/>
      </c>
      <c r="K2624" t="str">
        <f>IFERROR(INDEX($B$2:$B$2873,MATCH(ROWS($J$2:J2624),$J$2:$J$2873,0)),"")</f>
        <v/>
      </c>
    </row>
    <row r="2625" spans="1:11">
      <c r="A2625" s="60" t="s">
        <v>719</v>
      </c>
      <c r="B2625" s="60" t="s">
        <v>810</v>
      </c>
      <c r="C2625" s="59">
        <v>33.119999999999997</v>
      </c>
      <c r="D2625" s="60" t="s">
        <v>39</v>
      </c>
      <c r="E2625" s="60" t="s">
        <v>41</v>
      </c>
      <c r="F2625" s="60" t="s">
        <v>40</v>
      </c>
      <c r="G2625" s="60" t="s">
        <v>41</v>
      </c>
      <c r="H2625" s="60" t="s">
        <v>40</v>
      </c>
      <c r="I2625">
        <f>--ISNUMBER(IFERROR(SEARCH(Anketa!$E$3,'SDF biotopi'!$A2625,1),""))</f>
        <v>0</v>
      </c>
      <c r="J2625" t="str">
        <f>IF(I2625=1,COUNTIF($I$2:I2625,1),"")</f>
        <v/>
      </c>
      <c r="K2625" t="str">
        <f>IFERROR(INDEX($B$2:$B$2873,MATCH(ROWS($J$2:J2625),$J$2:$J$2873,0)),"")</f>
        <v/>
      </c>
    </row>
    <row r="2626" spans="1:11">
      <c r="A2626" s="60" t="s">
        <v>719</v>
      </c>
      <c r="B2626" s="60" t="s">
        <v>820</v>
      </c>
      <c r="C2626" s="59">
        <v>15.47</v>
      </c>
      <c r="D2626" s="60" t="s">
        <v>39</v>
      </c>
      <c r="E2626" s="60" t="s">
        <v>41</v>
      </c>
      <c r="F2626" s="60" t="s">
        <v>40</v>
      </c>
      <c r="G2626" s="60" t="s">
        <v>41</v>
      </c>
      <c r="H2626" s="60" t="s">
        <v>41</v>
      </c>
      <c r="I2626">
        <f>--ISNUMBER(IFERROR(SEARCH(Anketa!$E$3,'SDF biotopi'!$A2626,1),""))</f>
        <v>0</v>
      </c>
      <c r="J2626" t="str">
        <f>IF(I2626=1,COUNTIF($I$2:I2626,1),"")</f>
        <v/>
      </c>
      <c r="K2626" t="str">
        <f>IFERROR(INDEX($B$2:$B$2873,MATCH(ROWS($J$2:J2626),$J$2:$J$2873,0)),"")</f>
        <v/>
      </c>
    </row>
    <row r="2627" spans="1:11">
      <c r="A2627" s="60" t="s">
        <v>719</v>
      </c>
      <c r="B2627" s="60" t="s">
        <v>844</v>
      </c>
      <c r="C2627" s="59">
        <v>8.3000000000000001E-3</v>
      </c>
      <c r="D2627" s="60" t="s">
        <v>39</v>
      </c>
      <c r="E2627" s="60" t="s">
        <v>41</v>
      </c>
      <c r="F2627" s="60" t="s">
        <v>40</v>
      </c>
      <c r="G2627" s="60" t="s">
        <v>41</v>
      </c>
      <c r="H2627" s="60" t="s">
        <v>41</v>
      </c>
      <c r="I2627">
        <f>--ISNUMBER(IFERROR(SEARCH(Anketa!$E$3,'SDF biotopi'!$A2627,1),""))</f>
        <v>0</v>
      </c>
      <c r="J2627" t="str">
        <f>IF(I2627=1,COUNTIF($I$2:I2627,1),"")</f>
        <v/>
      </c>
      <c r="K2627" t="str">
        <f>IFERROR(INDEX($B$2:$B$2873,MATCH(ROWS($J$2:J2627),$J$2:$J$2873,0)),"")</f>
        <v/>
      </c>
    </row>
    <row r="2628" spans="1:11">
      <c r="A2628" s="60" t="s">
        <v>719</v>
      </c>
      <c r="B2628" s="60" t="s">
        <v>825</v>
      </c>
      <c r="C2628" s="59">
        <v>40.630000000000003</v>
      </c>
      <c r="D2628" s="60" t="s">
        <v>39</v>
      </c>
      <c r="E2628" s="60" t="s">
        <v>40</v>
      </c>
      <c r="F2628" s="60" t="s">
        <v>40</v>
      </c>
      <c r="G2628" s="60" t="s">
        <v>40</v>
      </c>
      <c r="H2628" s="60" t="s">
        <v>40</v>
      </c>
      <c r="I2628">
        <f>--ISNUMBER(IFERROR(SEARCH(Anketa!$E$3,'SDF biotopi'!$A2628,1),""))</f>
        <v>0</v>
      </c>
      <c r="J2628" t="str">
        <f>IF(I2628=1,COUNTIF($I$2:I2628,1),"")</f>
        <v/>
      </c>
      <c r="K2628" t="str">
        <f>IFERROR(INDEX($B$2:$B$2873,MATCH(ROWS($J$2:J2628),$J$2:$J$2873,0)),"")</f>
        <v/>
      </c>
    </row>
    <row r="2629" spans="1:11">
      <c r="A2629" s="60" t="s">
        <v>719</v>
      </c>
      <c r="B2629" s="60" t="s">
        <v>814</v>
      </c>
      <c r="C2629" s="59">
        <v>2.5</v>
      </c>
      <c r="D2629" s="60" t="s">
        <v>39</v>
      </c>
      <c r="E2629" s="60" t="s">
        <v>40</v>
      </c>
      <c r="F2629" s="60" t="s">
        <v>40</v>
      </c>
      <c r="G2629" s="60" t="s">
        <v>41</v>
      </c>
      <c r="H2629" s="60" t="s">
        <v>40</v>
      </c>
      <c r="I2629">
        <f>--ISNUMBER(IFERROR(SEARCH(Anketa!$E$3,'SDF biotopi'!$A2629,1),""))</f>
        <v>0</v>
      </c>
      <c r="J2629" t="str">
        <f>IF(I2629=1,COUNTIF($I$2:I2629,1),"")</f>
        <v/>
      </c>
      <c r="K2629" t="str">
        <f>IFERROR(INDEX($B$2:$B$2873,MATCH(ROWS($J$2:J2629),$J$2:$J$2873,0)),"")</f>
        <v/>
      </c>
    </row>
    <row r="2630" spans="1:11">
      <c r="A2630" s="60" t="s">
        <v>719</v>
      </c>
      <c r="B2630" s="60" t="s">
        <v>840</v>
      </c>
      <c r="C2630" s="59">
        <v>1.6</v>
      </c>
      <c r="D2630" s="60" t="s">
        <v>39</v>
      </c>
      <c r="E2630" s="60" t="s">
        <v>50</v>
      </c>
      <c r="F2630" s="60" t="s">
        <v>40</v>
      </c>
      <c r="G2630" s="60" t="s">
        <v>824</v>
      </c>
      <c r="H2630" s="60" t="s">
        <v>824</v>
      </c>
      <c r="I2630">
        <f>--ISNUMBER(IFERROR(SEARCH(Anketa!$E$3,'SDF biotopi'!$A2630,1),""))</f>
        <v>0</v>
      </c>
      <c r="J2630" t="str">
        <f>IF(I2630=1,COUNTIF($I$2:I2630,1),"")</f>
        <v/>
      </c>
      <c r="K2630" t="str">
        <f>IFERROR(INDEX($B$2:$B$2873,MATCH(ROWS($J$2:J2630),$J$2:$J$2873,0)),"")</f>
        <v/>
      </c>
    </row>
    <row r="2631" spans="1:11">
      <c r="A2631" s="60" t="s">
        <v>719</v>
      </c>
      <c r="B2631" s="60" t="s">
        <v>831</v>
      </c>
      <c r="C2631" s="59">
        <v>1.64</v>
      </c>
      <c r="D2631" s="60" t="s">
        <v>39</v>
      </c>
      <c r="E2631" s="60" t="s">
        <v>40</v>
      </c>
      <c r="F2631" s="60" t="s">
        <v>40</v>
      </c>
      <c r="G2631" s="60" t="s">
        <v>40</v>
      </c>
      <c r="H2631" s="60" t="s">
        <v>40</v>
      </c>
      <c r="I2631">
        <f>--ISNUMBER(IFERROR(SEARCH(Anketa!$E$3,'SDF biotopi'!$A2631,1),""))</f>
        <v>0</v>
      </c>
      <c r="J2631" t="str">
        <f>IF(I2631=1,COUNTIF($I$2:I2631,1),"")</f>
        <v/>
      </c>
      <c r="K2631" t="str">
        <f>IFERROR(INDEX($B$2:$B$2873,MATCH(ROWS($J$2:J2631),$J$2:$J$2873,0)),"")</f>
        <v/>
      </c>
    </row>
    <row r="2632" spans="1:11">
      <c r="A2632" s="60" t="s">
        <v>719</v>
      </c>
      <c r="B2632" s="60" t="s">
        <v>813</v>
      </c>
      <c r="C2632" s="59">
        <v>15.42</v>
      </c>
      <c r="D2632" s="60" t="s">
        <v>39</v>
      </c>
      <c r="E2632" s="60" t="s">
        <v>41</v>
      </c>
      <c r="F2632" s="60" t="s">
        <v>41</v>
      </c>
      <c r="G2632" s="60" t="s">
        <v>41</v>
      </c>
      <c r="H2632" s="60" t="s">
        <v>41</v>
      </c>
      <c r="I2632">
        <f>--ISNUMBER(IFERROR(SEARCH(Anketa!$E$3,'SDF biotopi'!$A2632,1),""))</f>
        <v>0</v>
      </c>
      <c r="J2632" t="str">
        <f>IF(I2632=1,COUNTIF($I$2:I2632,1),"")</f>
        <v/>
      </c>
      <c r="K2632" t="str">
        <f>IFERROR(INDEX($B$2:$B$2873,MATCH(ROWS($J$2:J2632),$J$2:$J$2873,0)),"")</f>
        <v/>
      </c>
    </row>
    <row r="2633" spans="1:11">
      <c r="A2633" s="60" t="s">
        <v>719</v>
      </c>
      <c r="B2633" s="60" t="s">
        <v>835</v>
      </c>
      <c r="C2633" s="59">
        <v>10.94</v>
      </c>
      <c r="D2633" s="60" t="s">
        <v>39</v>
      </c>
      <c r="E2633" s="60" t="s">
        <v>40</v>
      </c>
      <c r="F2633" s="60" t="s">
        <v>40</v>
      </c>
      <c r="G2633" s="60" t="s">
        <v>41</v>
      </c>
      <c r="H2633" s="60" t="s">
        <v>40</v>
      </c>
      <c r="I2633">
        <f>--ISNUMBER(IFERROR(SEARCH(Anketa!$E$3,'SDF biotopi'!$A2633,1),""))</f>
        <v>0</v>
      </c>
      <c r="J2633" t="str">
        <f>IF(I2633=1,COUNTIF($I$2:I2633,1),"")</f>
        <v/>
      </c>
      <c r="K2633" t="str">
        <f>IFERROR(INDEX($B$2:$B$2873,MATCH(ROWS($J$2:J2633),$J$2:$J$2873,0)),"")</f>
        <v/>
      </c>
    </row>
    <row r="2634" spans="1:11">
      <c r="A2634" s="60" t="s">
        <v>719</v>
      </c>
      <c r="B2634" s="60" t="s">
        <v>807</v>
      </c>
      <c r="C2634" s="59">
        <v>20</v>
      </c>
      <c r="D2634" s="60" t="s">
        <v>39</v>
      </c>
      <c r="E2634" s="60" t="s">
        <v>41</v>
      </c>
      <c r="F2634" s="60" t="s">
        <v>40</v>
      </c>
      <c r="G2634" s="60" t="s">
        <v>41</v>
      </c>
      <c r="H2634" s="60" t="s">
        <v>41</v>
      </c>
      <c r="I2634">
        <f>--ISNUMBER(IFERROR(SEARCH(Anketa!$E$3,'SDF biotopi'!$A2634,1),""))</f>
        <v>0</v>
      </c>
      <c r="J2634" t="str">
        <f>IF(I2634=1,COUNTIF($I$2:I2634,1),"")</f>
        <v/>
      </c>
      <c r="K2634" t="str">
        <f>IFERROR(INDEX($B$2:$B$2873,MATCH(ROWS($J$2:J2634),$J$2:$J$2873,0)),"")</f>
        <v/>
      </c>
    </row>
    <row r="2635" spans="1:11">
      <c r="A2635" s="60" t="s">
        <v>719</v>
      </c>
      <c r="B2635" s="60" t="s">
        <v>828</v>
      </c>
      <c r="C2635" s="59">
        <v>0</v>
      </c>
      <c r="D2635" s="60" t="s">
        <v>67</v>
      </c>
      <c r="E2635" s="60" t="s">
        <v>50</v>
      </c>
      <c r="F2635" s="60" t="s">
        <v>824</v>
      </c>
      <c r="G2635" s="60" t="s">
        <v>824</v>
      </c>
      <c r="H2635" s="60" t="s">
        <v>824</v>
      </c>
      <c r="I2635">
        <f>--ISNUMBER(IFERROR(SEARCH(Anketa!$E$3,'SDF biotopi'!$A2635,1),""))</f>
        <v>0</v>
      </c>
      <c r="J2635" t="str">
        <f>IF(I2635=1,COUNTIF($I$2:I2635,1),"")</f>
        <v/>
      </c>
      <c r="K2635" t="str">
        <f>IFERROR(INDEX($B$2:$B$2873,MATCH(ROWS($J$2:J2635),$J$2:$J$2873,0)),"")</f>
        <v/>
      </c>
    </row>
    <row r="2636" spans="1:11">
      <c r="A2636" s="60" t="s">
        <v>719</v>
      </c>
      <c r="B2636" s="60" t="s">
        <v>808</v>
      </c>
      <c r="C2636" s="59">
        <v>238.01</v>
      </c>
      <c r="D2636" s="60" t="s">
        <v>39</v>
      </c>
      <c r="E2636" s="60" t="s">
        <v>210</v>
      </c>
      <c r="F2636" s="60" t="s">
        <v>40</v>
      </c>
      <c r="G2636" s="60" t="s">
        <v>210</v>
      </c>
      <c r="H2636" s="60" t="s">
        <v>210</v>
      </c>
      <c r="I2636">
        <f>--ISNUMBER(IFERROR(SEARCH(Anketa!$E$3,'SDF biotopi'!$A2636,1),""))</f>
        <v>0</v>
      </c>
      <c r="J2636" t="str">
        <f>IF(I2636=1,COUNTIF($I$2:I2636,1),"")</f>
        <v/>
      </c>
      <c r="K2636" t="str">
        <f>IFERROR(INDEX($B$2:$B$2873,MATCH(ROWS($J$2:J2636),$J$2:$J$2873,0)),"")</f>
        <v/>
      </c>
    </row>
    <row r="2637" spans="1:11">
      <c r="A2637" s="60" t="s">
        <v>719</v>
      </c>
      <c r="B2637" s="60" t="s">
        <v>816</v>
      </c>
      <c r="C2637" s="59">
        <v>81.25</v>
      </c>
      <c r="D2637" s="60" t="s">
        <v>39</v>
      </c>
      <c r="E2637" s="60" t="s">
        <v>41</v>
      </c>
      <c r="F2637" s="60" t="s">
        <v>40</v>
      </c>
      <c r="G2637" s="60" t="s">
        <v>41</v>
      </c>
      <c r="H2637" s="60" t="s">
        <v>41</v>
      </c>
      <c r="I2637">
        <f>--ISNUMBER(IFERROR(SEARCH(Anketa!$E$3,'SDF biotopi'!$A2637,1),""))</f>
        <v>0</v>
      </c>
      <c r="J2637" t="str">
        <f>IF(I2637=1,COUNTIF($I$2:I2637,1),"")</f>
        <v/>
      </c>
      <c r="K2637" t="str">
        <f>IFERROR(INDEX($B$2:$B$2873,MATCH(ROWS($J$2:J2637),$J$2:$J$2873,0)),"")</f>
        <v/>
      </c>
    </row>
    <row r="2638" spans="1:11">
      <c r="A2638" s="60" t="s">
        <v>719</v>
      </c>
      <c r="B2638" s="60" t="s">
        <v>815</v>
      </c>
      <c r="C2638" s="59">
        <v>323.02</v>
      </c>
      <c r="D2638" s="60" t="s">
        <v>39</v>
      </c>
      <c r="E2638" s="60" t="s">
        <v>40</v>
      </c>
      <c r="F2638" s="60" t="s">
        <v>41</v>
      </c>
      <c r="G2638" s="60" t="s">
        <v>41</v>
      </c>
      <c r="H2638" s="60" t="s">
        <v>41</v>
      </c>
      <c r="I2638">
        <f>--ISNUMBER(IFERROR(SEARCH(Anketa!$E$3,'SDF biotopi'!$A2638,1),""))</f>
        <v>0</v>
      </c>
      <c r="J2638" t="str">
        <f>IF(I2638=1,COUNTIF($I$2:I2638,1),"")</f>
        <v/>
      </c>
      <c r="K2638" t="str">
        <f>IFERROR(INDEX($B$2:$B$2873,MATCH(ROWS($J$2:J2638),$J$2:$J$2873,0)),"")</f>
        <v/>
      </c>
    </row>
    <row r="2639" spans="1:11">
      <c r="A2639" s="60" t="s">
        <v>719</v>
      </c>
      <c r="B2639" s="60" t="s">
        <v>802</v>
      </c>
      <c r="C2639" s="59">
        <v>359.22</v>
      </c>
      <c r="D2639" s="60" t="s">
        <v>39</v>
      </c>
      <c r="E2639" s="60" t="s">
        <v>40</v>
      </c>
      <c r="F2639" s="60" t="s">
        <v>40</v>
      </c>
      <c r="G2639" s="60" t="s">
        <v>210</v>
      </c>
      <c r="H2639" s="60" t="s">
        <v>41</v>
      </c>
      <c r="I2639">
        <f>--ISNUMBER(IFERROR(SEARCH(Anketa!$E$3,'SDF biotopi'!$A2639,1),""))</f>
        <v>0</v>
      </c>
      <c r="J2639" t="str">
        <f>IF(I2639=1,COUNTIF($I$2:I2639,1),"")</f>
        <v/>
      </c>
      <c r="K2639" t="str">
        <f>IFERROR(INDEX($B$2:$B$2873,MATCH(ROWS($J$2:J2639),$J$2:$J$2873,0)),"")</f>
        <v/>
      </c>
    </row>
    <row r="2640" spans="1:11">
      <c r="A2640" s="60" t="s">
        <v>719</v>
      </c>
      <c r="B2640" s="60" t="s">
        <v>806</v>
      </c>
      <c r="C2640" s="59">
        <v>47.31</v>
      </c>
      <c r="D2640" s="60" t="s">
        <v>39</v>
      </c>
      <c r="E2640" s="60" t="s">
        <v>210</v>
      </c>
      <c r="F2640" s="60" t="s">
        <v>40</v>
      </c>
      <c r="G2640" s="60" t="s">
        <v>210</v>
      </c>
      <c r="H2640" s="60" t="s">
        <v>210</v>
      </c>
      <c r="I2640">
        <f>--ISNUMBER(IFERROR(SEARCH(Anketa!$E$3,'SDF biotopi'!$A2640,1),""))</f>
        <v>0</v>
      </c>
      <c r="J2640" t="str">
        <f>IF(I2640=1,COUNTIF($I$2:I2640,1),"")</f>
        <v/>
      </c>
      <c r="K2640" t="str">
        <f>IFERROR(INDEX($B$2:$B$2873,MATCH(ROWS($J$2:J2640),$J$2:$J$2873,0)),"")</f>
        <v/>
      </c>
    </row>
    <row r="2641" spans="1:11">
      <c r="A2641" s="60" t="s">
        <v>719</v>
      </c>
      <c r="B2641" s="60" t="s">
        <v>827</v>
      </c>
      <c r="C2641" s="59">
        <v>0.73</v>
      </c>
      <c r="D2641" s="60" t="s">
        <v>39</v>
      </c>
      <c r="E2641" s="60" t="s">
        <v>50</v>
      </c>
      <c r="F2641" s="60" t="s">
        <v>824</v>
      </c>
      <c r="G2641" s="60" t="s">
        <v>824</v>
      </c>
      <c r="H2641" s="60" t="s">
        <v>824</v>
      </c>
      <c r="I2641">
        <f>--ISNUMBER(IFERROR(SEARCH(Anketa!$E$3,'SDF biotopi'!$A2641,1),""))</f>
        <v>0</v>
      </c>
      <c r="J2641" t="str">
        <f>IF(I2641=1,COUNTIF($I$2:I2641,1),"")</f>
        <v/>
      </c>
      <c r="K2641" t="str">
        <f>IFERROR(INDEX($B$2:$B$2873,MATCH(ROWS($J$2:J2641),$J$2:$J$2873,0)),"")</f>
        <v/>
      </c>
    </row>
    <row r="2642" spans="1:11">
      <c r="A2642" s="60" t="s">
        <v>721</v>
      </c>
      <c r="B2642" s="60" t="s">
        <v>807</v>
      </c>
      <c r="C2642" s="59">
        <v>454.46</v>
      </c>
      <c r="D2642" s="60" t="s">
        <v>39</v>
      </c>
      <c r="E2642" s="60" t="s">
        <v>210</v>
      </c>
      <c r="F2642" s="60" t="s">
        <v>41</v>
      </c>
      <c r="G2642" s="60" t="s">
        <v>210</v>
      </c>
      <c r="H2642" s="60" t="s">
        <v>41</v>
      </c>
      <c r="I2642">
        <f>--ISNUMBER(IFERROR(SEARCH(Anketa!$E$3,'SDF biotopi'!$A2642,1),""))</f>
        <v>0</v>
      </c>
      <c r="J2642" t="str">
        <f>IF(I2642=1,COUNTIF($I$2:I2642,1),"")</f>
        <v/>
      </c>
      <c r="K2642" t="str">
        <f>IFERROR(INDEX($B$2:$B$2873,MATCH(ROWS($J$2:J2642),$J$2:$J$2873,0)),"")</f>
        <v/>
      </c>
    </row>
    <row r="2643" spans="1:11">
      <c r="A2643" s="60" t="s">
        <v>721</v>
      </c>
      <c r="B2643" s="60" t="s">
        <v>802</v>
      </c>
      <c r="C2643" s="59">
        <v>48.39</v>
      </c>
      <c r="D2643" s="60" t="s">
        <v>39</v>
      </c>
      <c r="E2643" s="60" t="s">
        <v>41</v>
      </c>
      <c r="F2643" s="60" t="s">
        <v>40</v>
      </c>
      <c r="G2643" s="60" t="s">
        <v>41</v>
      </c>
      <c r="H2643" s="60" t="s">
        <v>41</v>
      </c>
      <c r="I2643">
        <f>--ISNUMBER(IFERROR(SEARCH(Anketa!$E$3,'SDF biotopi'!$A2643,1),""))</f>
        <v>0</v>
      </c>
      <c r="J2643" t="str">
        <f>IF(I2643=1,COUNTIF($I$2:I2643,1),"")</f>
        <v/>
      </c>
      <c r="K2643" t="str">
        <f>IFERROR(INDEX($B$2:$B$2873,MATCH(ROWS($J$2:J2643),$J$2:$J$2873,0)),"")</f>
        <v/>
      </c>
    </row>
    <row r="2644" spans="1:11">
      <c r="A2644" s="60" t="s">
        <v>721</v>
      </c>
      <c r="B2644" s="60" t="s">
        <v>821</v>
      </c>
      <c r="C2644" s="59">
        <v>0</v>
      </c>
      <c r="D2644" s="60" t="s">
        <v>838</v>
      </c>
      <c r="E2644" s="60" t="s">
        <v>50</v>
      </c>
      <c r="F2644" s="60" t="s">
        <v>824</v>
      </c>
      <c r="G2644" s="60" t="s">
        <v>824</v>
      </c>
      <c r="H2644" s="60" t="s">
        <v>824</v>
      </c>
      <c r="I2644">
        <f>--ISNUMBER(IFERROR(SEARCH(Anketa!$E$3,'SDF biotopi'!$A2644,1),""))</f>
        <v>0</v>
      </c>
      <c r="J2644" t="str">
        <f>IF(I2644=1,COUNTIF($I$2:I2644,1),"")</f>
        <v/>
      </c>
      <c r="K2644" t="str">
        <f>IFERROR(INDEX($B$2:$B$2873,MATCH(ROWS($J$2:J2644),$J$2:$J$2873,0)),"")</f>
        <v/>
      </c>
    </row>
    <row r="2645" spans="1:11">
      <c r="A2645" s="60" t="s">
        <v>721</v>
      </c>
      <c r="B2645" s="60" t="s">
        <v>809</v>
      </c>
      <c r="C2645" s="59">
        <v>86.6</v>
      </c>
      <c r="D2645" s="60" t="s">
        <v>39</v>
      </c>
      <c r="E2645" s="60" t="s">
        <v>41</v>
      </c>
      <c r="F2645" s="60" t="s">
        <v>40</v>
      </c>
      <c r="G2645" s="60" t="s">
        <v>210</v>
      </c>
      <c r="H2645" s="60" t="s">
        <v>41</v>
      </c>
      <c r="I2645">
        <f>--ISNUMBER(IFERROR(SEARCH(Anketa!$E$3,'SDF biotopi'!$A2645,1),""))</f>
        <v>0</v>
      </c>
      <c r="J2645" t="str">
        <f>IF(I2645=1,COUNTIF($I$2:I2645,1),"")</f>
        <v/>
      </c>
      <c r="K2645" t="str">
        <f>IFERROR(INDEX($B$2:$B$2873,MATCH(ROWS($J$2:J2645),$J$2:$J$2873,0)),"")</f>
        <v/>
      </c>
    </row>
    <row r="2646" spans="1:11">
      <c r="A2646" s="60" t="s">
        <v>721</v>
      </c>
      <c r="B2646" s="60" t="s">
        <v>815</v>
      </c>
      <c r="C2646" s="59">
        <v>61.45</v>
      </c>
      <c r="D2646" s="60" t="s">
        <v>39</v>
      </c>
      <c r="E2646" s="60" t="s">
        <v>40</v>
      </c>
      <c r="F2646" s="60" t="s">
        <v>40</v>
      </c>
      <c r="G2646" s="60" t="s">
        <v>41</v>
      </c>
      <c r="H2646" s="60" t="s">
        <v>40</v>
      </c>
      <c r="I2646">
        <f>--ISNUMBER(IFERROR(SEARCH(Anketa!$E$3,'SDF biotopi'!$A2646,1),""))</f>
        <v>0</v>
      </c>
      <c r="J2646" t="str">
        <f>IF(I2646=1,COUNTIF($I$2:I2646,1),"")</f>
        <v/>
      </c>
      <c r="K2646" t="str">
        <f>IFERROR(INDEX($B$2:$B$2873,MATCH(ROWS($J$2:J2646),$J$2:$J$2873,0)),"")</f>
        <v/>
      </c>
    </row>
    <row r="2647" spans="1:11">
      <c r="A2647" s="60" t="s">
        <v>721</v>
      </c>
      <c r="B2647" s="60" t="s">
        <v>812</v>
      </c>
      <c r="C2647" s="59">
        <v>170.22</v>
      </c>
      <c r="D2647" s="60" t="s">
        <v>39</v>
      </c>
      <c r="E2647" s="60" t="s">
        <v>41</v>
      </c>
      <c r="F2647" s="60" t="s">
        <v>40</v>
      </c>
      <c r="G2647" s="60" t="s">
        <v>41</v>
      </c>
      <c r="H2647" s="60" t="s">
        <v>41</v>
      </c>
      <c r="I2647">
        <f>--ISNUMBER(IFERROR(SEARCH(Anketa!$E$3,'SDF biotopi'!$A2647,1),""))</f>
        <v>0</v>
      </c>
      <c r="J2647" t="str">
        <f>IF(I2647=1,COUNTIF($I$2:I2647,1),"")</f>
        <v/>
      </c>
      <c r="K2647" t="str">
        <f>IFERROR(INDEX($B$2:$B$2873,MATCH(ROWS($J$2:J2647),$J$2:$J$2873,0)),"")</f>
        <v/>
      </c>
    </row>
    <row r="2648" spans="1:11">
      <c r="A2648" s="60" t="s">
        <v>721</v>
      </c>
      <c r="B2648" s="60" t="s">
        <v>816</v>
      </c>
      <c r="C2648" s="59">
        <v>260.23</v>
      </c>
      <c r="D2648" s="60" t="s">
        <v>39</v>
      </c>
      <c r="E2648" s="60" t="s">
        <v>41</v>
      </c>
      <c r="F2648" s="60" t="s">
        <v>41</v>
      </c>
      <c r="G2648" s="60" t="s">
        <v>210</v>
      </c>
      <c r="H2648" s="60" t="s">
        <v>818</v>
      </c>
      <c r="I2648">
        <f>--ISNUMBER(IFERROR(SEARCH(Anketa!$E$3,'SDF biotopi'!$A2648,1),""))</f>
        <v>0</v>
      </c>
      <c r="J2648" t="str">
        <f>IF(I2648=1,COUNTIF($I$2:I2648,1),"")</f>
        <v/>
      </c>
      <c r="K2648" t="str">
        <f>IFERROR(INDEX($B$2:$B$2873,MATCH(ROWS($J$2:J2648),$J$2:$J$2873,0)),"")</f>
        <v/>
      </c>
    </row>
    <row r="2649" spans="1:11">
      <c r="A2649" s="60" t="s">
        <v>721</v>
      </c>
      <c r="B2649" s="60" t="s">
        <v>834</v>
      </c>
      <c r="C2649" s="59">
        <v>0.06</v>
      </c>
      <c r="D2649" s="60" t="s">
        <v>39</v>
      </c>
      <c r="E2649" s="60" t="s">
        <v>50</v>
      </c>
      <c r="F2649" s="60" t="s">
        <v>40</v>
      </c>
      <c r="G2649" s="60" t="s">
        <v>824</v>
      </c>
      <c r="H2649" s="60" t="s">
        <v>824</v>
      </c>
      <c r="I2649">
        <f>--ISNUMBER(IFERROR(SEARCH(Anketa!$E$3,'SDF biotopi'!$A2649,1),""))</f>
        <v>0</v>
      </c>
      <c r="J2649" t="str">
        <f>IF(I2649=1,COUNTIF($I$2:I2649,1),"")</f>
        <v/>
      </c>
      <c r="K2649" t="str">
        <f>IFERROR(INDEX($B$2:$B$2873,MATCH(ROWS($J$2:J2649),$J$2:$J$2873,0)),"")</f>
        <v/>
      </c>
    </row>
    <row r="2650" spans="1:11">
      <c r="A2650" s="60" t="s">
        <v>721</v>
      </c>
      <c r="B2650" s="60" t="s">
        <v>835</v>
      </c>
      <c r="C2650" s="59">
        <v>174.04</v>
      </c>
      <c r="D2650" s="60" t="s">
        <v>39</v>
      </c>
      <c r="E2650" s="60" t="s">
        <v>41</v>
      </c>
      <c r="F2650" s="60" t="s">
        <v>40</v>
      </c>
      <c r="G2650" s="60" t="s">
        <v>41</v>
      </c>
      <c r="H2650" s="60" t="s">
        <v>818</v>
      </c>
      <c r="I2650">
        <f>--ISNUMBER(IFERROR(SEARCH(Anketa!$E$3,'SDF biotopi'!$A2650,1),""))</f>
        <v>0</v>
      </c>
      <c r="J2650" t="str">
        <f>IF(I2650=1,COUNTIF($I$2:I2650,1),"")</f>
        <v/>
      </c>
      <c r="K2650" t="str">
        <f>IFERROR(INDEX($B$2:$B$2873,MATCH(ROWS($J$2:J2650),$J$2:$J$2873,0)),"")</f>
        <v/>
      </c>
    </row>
    <row r="2651" spans="1:11">
      <c r="A2651" s="60" t="s">
        <v>721</v>
      </c>
      <c r="B2651" s="60" t="s">
        <v>827</v>
      </c>
      <c r="C2651" s="59">
        <v>2.63</v>
      </c>
      <c r="D2651" s="60" t="s">
        <v>39</v>
      </c>
      <c r="E2651" s="60" t="s">
        <v>41</v>
      </c>
      <c r="F2651" s="60" t="s">
        <v>40</v>
      </c>
      <c r="G2651" s="60" t="s">
        <v>41</v>
      </c>
      <c r="H2651" s="60" t="s">
        <v>818</v>
      </c>
      <c r="I2651">
        <f>--ISNUMBER(IFERROR(SEARCH(Anketa!$E$3,'SDF biotopi'!$A2651,1),""))</f>
        <v>0</v>
      </c>
      <c r="J2651" t="str">
        <f>IF(I2651=1,COUNTIF($I$2:I2651,1),"")</f>
        <v/>
      </c>
      <c r="K2651" t="str">
        <f>IFERROR(INDEX($B$2:$B$2873,MATCH(ROWS($J$2:J2651),$J$2:$J$2873,0)),"")</f>
        <v/>
      </c>
    </row>
    <row r="2652" spans="1:11">
      <c r="A2652" s="60" t="s">
        <v>721</v>
      </c>
      <c r="B2652" s="60" t="s">
        <v>811</v>
      </c>
      <c r="C2652" s="59">
        <v>128.80000000000001</v>
      </c>
      <c r="D2652" s="60" t="s">
        <v>39</v>
      </c>
      <c r="E2652" s="60" t="s">
        <v>41</v>
      </c>
      <c r="F2652" s="60" t="s">
        <v>40</v>
      </c>
      <c r="G2652" s="60" t="s">
        <v>41</v>
      </c>
      <c r="H2652" s="60" t="s">
        <v>41</v>
      </c>
      <c r="I2652">
        <f>--ISNUMBER(IFERROR(SEARCH(Anketa!$E$3,'SDF biotopi'!$A2652,1),""))</f>
        <v>0</v>
      </c>
      <c r="J2652" t="str">
        <f>IF(I2652=1,COUNTIF($I$2:I2652,1),"")</f>
        <v/>
      </c>
      <c r="K2652" t="str">
        <f>IFERROR(INDEX($B$2:$B$2873,MATCH(ROWS($J$2:J2652),$J$2:$J$2873,0)),"")</f>
        <v/>
      </c>
    </row>
    <row r="2653" spans="1:11">
      <c r="A2653" s="60" t="s">
        <v>721</v>
      </c>
      <c r="B2653" s="60" t="s">
        <v>808</v>
      </c>
      <c r="C2653" s="59">
        <v>97.08</v>
      </c>
      <c r="D2653" s="60" t="s">
        <v>39</v>
      </c>
      <c r="E2653" s="60" t="s">
        <v>41</v>
      </c>
      <c r="F2653" s="60" t="s">
        <v>40</v>
      </c>
      <c r="G2653" s="60" t="s">
        <v>41</v>
      </c>
      <c r="H2653" s="60" t="s">
        <v>41</v>
      </c>
      <c r="I2653">
        <f>--ISNUMBER(IFERROR(SEARCH(Anketa!$E$3,'SDF biotopi'!$A2653,1),""))</f>
        <v>0</v>
      </c>
      <c r="J2653" t="str">
        <f>IF(I2653=1,COUNTIF($I$2:I2653,1),"")</f>
        <v/>
      </c>
      <c r="K2653" t="str">
        <f>IFERROR(INDEX($B$2:$B$2873,MATCH(ROWS($J$2:J2653),$J$2:$J$2873,0)),"")</f>
        <v/>
      </c>
    </row>
    <row r="2654" spans="1:11">
      <c r="A2654" s="60" t="s">
        <v>721</v>
      </c>
      <c r="B2654" s="60" t="s">
        <v>810</v>
      </c>
      <c r="C2654" s="59">
        <v>39.65</v>
      </c>
      <c r="D2654" s="60" t="s">
        <v>39</v>
      </c>
      <c r="E2654" s="60" t="s">
        <v>210</v>
      </c>
      <c r="F2654" s="60" t="s">
        <v>40</v>
      </c>
      <c r="G2654" s="60" t="s">
        <v>210</v>
      </c>
      <c r="H2654" s="60" t="s">
        <v>818</v>
      </c>
      <c r="I2654">
        <f>--ISNUMBER(IFERROR(SEARCH(Anketa!$E$3,'SDF biotopi'!$A2654,1),""))</f>
        <v>0</v>
      </c>
      <c r="J2654" t="str">
        <f>IF(I2654=1,COUNTIF($I$2:I2654,1),"")</f>
        <v/>
      </c>
      <c r="K2654" t="str">
        <f>IFERROR(INDEX($B$2:$B$2873,MATCH(ROWS($J$2:J2654),$J$2:$J$2873,0)),"")</f>
        <v/>
      </c>
    </row>
    <row r="2655" spans="1:11">
      <c r="A2655" s="60" t="s">
        <v>721</v>
      </c>
      <c r="B2655" s="60" t="s">
        <v>803</v>
      </c>
      <c r="C2655" s="59">
        <v>51.62</v>
      </c>
      <c r="D2655" s="60" t="s">
        <v>39</v>
      </c>
      <c r="E2655" s="60" t="s">
        <v>40</v>
      </c>
      <c r="F2655" s="60" t="s">
        <v>41</v>
      </c>
      <c r="G2655" s="60" t="s">
        <v>41</v>
      </c>
      <c r="H2655" s="60" t="s">
        <v>41</v>
      </c>
      <c r="I2655">
        <f>--ISNUMBER(IFERROR(SEARCH(Anketa!$E$3,'SDF biotopi'!$A2655,1),""))</f>
        <v>0</v>
      </c>
      <c r="J2655" t="str">
        <f>IF(I2655=1,COUNTIF($I$2:I2655,1),"")</f>
        <v/>
      </c>
      <c r="K2655" t="str">
        <f>IFERROR(INDEX($B$2:$B$2873,MATCH(ROWS($J$2:J2655),$J$2:$J$2873,0)),"")</f>
        <v/>
      </c>
    </row>
    <row r="2656" spans="1:11">
      <c r="A2656" s="60" t="s">
        <v>721</v>
      </c>
      <c r="B2656" s="60" t="s">
        <v>814</v>
      </c>
      <c r="C2656" s="59">
        <v>4.6100000000000003</v>
      </c>
      <c r="D2656" s="60" t="s">
        <v>39</v>
      </c>
      <c r="E2656" s="60" t="s">
        <v>50</v>
      </c>
      <c r="F2656" s="60" t="s">
        <v>40</v>
      </c>
      <c r="G2656" s="60" t="s">
        <v>824</v>
      </c>
      <c r="H2656" s="60" t="s">
        <v>824</v>
      </c>
      <c r="I2656">
        <f>--ISNUMBER(IFERROR(SEARCH(Anketa!$E$3,'SDF biotopi'!$A2656,1),""))</f>
        <v>0</v>
      </c>
      <c r="J2656" t="str">
        <f>IF(I2656=1,COUNTIF($I$2:I2656,1),"")</f>
        <v/>
      </c>
      <c r="K2656" t="str">
        <f>IFERROR(INDEX($B$2:$B$2873,MATCH(ROWS($J$2:J2656),$J$2:$J$2873,0)),"")</f>
        <v/>
      </c>
    </row>
    <row r="2657" spans="1:11">
      <c r="A2657" s="60" t="s">
        <v>721</v>
      </c>
      <c r="B2657" s="60" t="s">
        <v>836</v>
      </c>
      <c r="C2657" s="59">
        <v>19.2</v>
      </c>
      <c r="D2657" s="60" t="s">
        <v>39</v>
      </c>
      <c r="E2657" s="60" t="s">
        <v>210</v>
      </c>
      <c r="F2657" s="60" t="s">
        <v>40</v>
      </c>
      <c r="G2657" s="60" t="s">
        <v>210</v>
      </c>
      <c r="H2657" s="60" t="s">
        <v>818</v>
      </c>
      <c r="I2657">
        <f>--ISNUMBER(IFERROR(SEARCH(Anketa!$E$3,'SDF biotopi'!$A2657,1),""))</f>
        <v>0</v>
      </c>
      <c r="J2657" t="str">
        <f>IF(I2657=1,COUNTIF($I$2:I2657,1),"")</f>
        <v/>
      </c>
      <c r="K2657" t="str">
        <f>IFERROR(INDEX($B$2:$B$2873,MATCH(ROWS($J$2:J2657),$J$2:$J$2873,0)),"")</f>
        <v/>
      </c>
    </row>
    <row r="2658" spans="1:11">
      <c r="A2658" s="60" t="s">
        <v>721</v>
      </c>
      <c r="B2658" s="60" t="s">
        <v>823</v>
      </c>
      <c r="C2658" s="59">
        <v>1368.74</v>
      </c>
      <c r="D2658" s="60" t="s">
        <v>39</v>
      </c>
      <c r="E2658" s="60" t="s">
        <v>210</v>
      </c>
      <c r="F2658" s="60" t="s">
        <v>41</v>
      </c>
      <c r="G2658" s="60" t="s">
        <v>210</v>
      </c>
      <c r="H2658" s="60" t="s">
        <v>210</v>
      </c>
      <c r="I2658">
        <f>--ISNUMBER(IFERROR(SEARCH(Anketa!$E$3,'SDF biotopi'!$A2658,1),""))</f>
        <v>0</v>
      </c>
      <c r="J2658" t="str">
        <f>IF(I2658=1,COUNTIF($I$2:I2658,1),"")</f>
        <v/>
      </c>
      <c r="K2658" t="str">
        <f>IFERROR(INDEX($B$2:$B$2873,MATCH(ROWS($J$2:J2658),$J$2:$J$2873,0)),"")</f>
        <v/>
      </c>
    </row>
    <row r="2659" spans="1:11">
      <c r="A2659" s="60" t="s">
        <v>721</v>
      </c>
      <c r="B2659" s="60" t="s">
        <v>825</v>
      </c>
      <c r="C2659" s="59">
        <v>11.08</v>
      </c>
      <c r="D2659" s="60" t="s">
        <v>39</v>
      </c>
      <c r="E2659" s="60" t="s">
        <v>40</v>
      </c>
      <c r="F2659" s="60" t="s">
        <v>40</v>
      </c>
      <c r="G2659" s="60" t="s">
        <v>40</v>
      </c>
      <c r="H2659" s="60" t="s">
        <v>818</v>
      </c>
      <c r="I2659">
        <f>--ISNUMBER(IFERROR(SEARCH(Anketa!$E$3,'SDF biotopi'!$A2659,1),""))</f>
        <v>0</v>
      </c>
      <c r="J2659" t="str">
        <f>IF(I2659=1,COUNTIF($I$2:I2659,1),"")</f>
        <v/>
      </c>
      <c r="K2659" t="str">
        <f>IFERROR(INDEX($B$2:$B$2873,MATCH(ROWS($J$2:J2659),$J$2:$J$2873,0)),"")</f>
        <v/>
      </c>
    </row>
    <row r="2660" spans="1:11">
      <c r="A2660" s="60" t="s">
        <v>721</v>
      </c>
      <c r="B2660" s="60" t="s">
        <v>820</v>
      </c>
      <c r="C2660" s="59">
        <v>14.03</v>
      </c>
      <c r="D2660" s="60" t="s">
        <v>39</v>
      </c>
      <c r="E2660" s="60" t="s">
        <v>41</v>
      </c>
      <c r="F2660" s="60" t="s">
        <v>40</v>
      </c>
      <c r="G2660" s="60" t="s">
        <v>210</v>
      </c>
      <c r="H2660" s="60" t="s">
        <v>40</v>
      </c>
      <c r="I2660">
        <f>--ISNUMBER(IFERROR(SEARCH(Anketa!$E$3,'SDF biotopi'!$A2660,1),""))</f>
        <v>0</v>
      </c>
      <c r="J2660" t="str">
        <f>IF(I2660=1,COUNTIF($I$2:I2660,1),"")</f>
        <v/>
      </c>
      <c r="K2660" t="str">
        <f>IFERROR(INDEX($B$2:$B$2873,MATCH(ROWS($J$2:J2660),$J$2:$J$2873,0)),"")</f>
        <v/>
      </c>
    </row>
    <row r="2661" spans="1:11">
      <c r="A2661" s="60" t="s">
        <v>721</v>
      </c>
      <c r="B2661" s="60" t="s">
        <v>813</v>
      </c>
      <c r="C2661" s="59">
        <v>0</v>
      </c>
      <c r="D2661" s="60" t="s">
        <v>838</v>
      </c>
      <c r="E2661" s="60" t="s">
        <v>50</v>
      </c>
      <c r="F2661" s="60" t="s">
        <v>40</v>
      </c>
      <c r="G2661" s="60" t="s">
        <v>824</v>
      </c>
      <c r="H2661" s="60" t="s">
        <v>824</v>
      </c>
      <c r="I2661">
        <f>--ISNUMBER(IFERROR(SEARCH(Anketa!$E$3,'SDF biotopi'!$A2661,1),""))</f>
        <v>0</v>
      </c>
      <c r="J2661" t="str">
        <f>IF(I2661=1,COUNTIF($I$2:I2661,1),"")</f>
        <v/>
      </c>
      <c r="K2661" t="str">
        <f>IFERROR(INDEX($B$2:$B$2873,MATCH(ROWS($J$2:J2661),$J$2:$J$2873,0)),"")</f>
        <v/>
      </c>
    </row>
    <row r="2662" spans="1:11">
      <c r="A2662" s="60" t="s">
        <v>721</v>
      </c>
      <c r="B2662" s="60" t="s">
        <v>817</v>
      </c>
      <c r="C2662" s="59">
        <v>11.11</v>
      </c>
      <c r="D2662" s="60" t="s">
        <v>39</v>
      </c>
      <c r="E2662" s="60" t="s">
        <v>41</v>
      </c>
      <c r="F2662" s="60" t="s">
        <v>40</v>
      </c>
      <c r="G2662" s="60" t="s">
        <v>41</v>
      </c>
      <c r="H2662" s="60" t="s">
        <v>818</v>
      </c>
      <c r="I2662">
        <f>--ISNUMBER(IFERROR(SEARCH(Anketa!$E$3,'SDF biotopi'!$A2662,1),""))</f>
        <v>0</v>
      </c>
      <c r="J2662" t="str">
        <f>IF(I2662=1,COUNTIF($I$2:I2662,1),"")</f>
        <v/>
      </c>
      <c r="K2662" t="str">
        <f>IFERROR(INDEX($B$2:$B$2873,MATCH(ROWS($J$2:J2662),$J$2:$J$2873,0)),"")</f>
        <v/>
      </c>
    </row>
    <row r="2663" spans="1:11">
      <c r="A2663" s="60" t="s">
        <v>723</v>
      </c>
      <c r="B2663" s="60" t="s">
        <v>843</v>
      </c>
      <c r="C2663" s="59">
        <v>19.96</v>
      </c>
      <c r="D2663" s="60" t="s">
        <v>39</v>
      </c>
      <c r="E2663" s="60" t="s">
        <v>210</v>
      </c>
      <c r="F2663" s="60" t="s">
        <v>210</v>
      </c>
      <c r="G2663" s="60" t="s">
        <v>210</v>
      </c>
      <c r="H2663" s="60" t="s">
        <v>210</v>
      </c>
      <c r="I2663">
        <f>--ISNUMBER(IFERROR(SEARCH(Anketa!$E$3,'SDF biotopi'!$A2663,1),""))</f>
        <v>0</v>
      </c>
      <c r="J2663" t="str">
        <f>IF(I2663=1,COUNTIF($I$2:I2663,1),"")</f>
        <v/>
      </c>
      <c r="K2663" t="str">
        <f>IFERROR(INDEX($B$2:$B$2873,MATCH(ROWS($J$2:J2663),$J$2:$J$2873,0)),"")</f>
        <v/>
      </c>
    </row>
    <row r="2664" spans="1:11">
      <c r="A2664" s="60" t="s">
        <v>723</v>
      </c>
      <c r="B2664" s="60" t="s">
        <v>808</v>
      </c>
      <c r="C2664" s="59">
        <v>123.7</v>
      </c>
      <c r="D2664" s="60" t="s">
        <v>39</v>
      </c>
      <c r="E2664" s="60" t="s">
        <v>40</v>
      </c>
      <c r="F2664" s="60" t="s">
        <v>40</v>
      </c>
      <c r="G2664" s="60" t="s">
        <v>41</v>
      </c>
      <c r="H2664" s="60" t="s">
        <v>40</v>
      </c>
      <c r="I2664">
        <f>--ISNUMBER(IFERROR(SEARCH(Anketa!$E$3,'SDF biotopi'!$A2664,1),""))</f>
        <v>0</v>
      </c>
      <c r="J2664" t="str">
        <f>IF(I2664=1,COUNTIF($I$2:I2664,1),"")</f>
        <v/>
      </c>
      <c r="K2664" t="str">
        <f>IFERROR(INDEX($B$2:$B$2873,MATCH(ROWS($J$2:J2664),$J$2:$J$2873,0)),"")</f>
        <v/>
      </c>
    </row>
    <row r="2665" spans="1:11">
      <c r="A2665" s="60" t="s">
        <v>723</v>
      </c>
      <c r="B2665" s="60" t="s">
        <v>840</v>
      </c>
      <c r="C2665" s="59">
        <v>18.559999999999999</v>
      </c>
      <c r="D2665" s="60" t="s">
        <v>39</v>
      </c>
      <c r="E2665" s="60" t="s">
        <v>40</v>
      </c>
      <c r="F2665" s="60" t="s">
        <v>41</v>
      </c>
      <c r="G2665" s="60" t="s">
        <v>41</v>
      </c>
      <c r="H2665" s="60" t="s">
        <v>41</v>
      </c>
      <c r="I2665">
        <f>--ISNUMBER(IFERROR(SEARCH(Anketa!$E$3,'SDF biotopi'!$A2665,1),""))</f>
        <v>0</v>
      </c>
      <c r="J2665" t="str">
        <f>IF(I2665=1,COUNTIF($I$2:I2665,1),"")</f>
        <v/>
      </c>
      <c r="K2665" t="str">
        <f>IFERROR(INDEX($B$2:$B$2873,MATCH(ROWS($J$2:J2665),$J$2:$J$2873,0)),"")</f>
        <v/>
      </c>
    </row>
    <row r="2666" spans="1:11">
      <c r="A2666" s="60" t="s">
        <v>723</v>
      </c>
      <c r="B2666" s="60" t="s">
        <v>812</v>
      </c>
      <c r="C2666" s="59">
        <v>32.81</v>
      </c>
      <c r="D2666" s="60" t="s">
        <v>39</v>
      </c>
      <c r="E2666" s="60" t="s">
        <v>40</v>
      </c>
      <c r="F2666" s="60" t="s">
        <v>40</v>
      </c>
      <c r="G2666" s="60" t="s">
        <v>41</v>
      </c>
      <c r="H2666" s="60" t="s">
        <v>40</v>
      </c>
      <c r="I2666">
        <f>--ISNUMBER(IFERROR(SEARCH(Anketa!$E$3,'SDF biotopi'!$A2666,1),""))</f>
        <v>0</v>
      </c>
      <c r="J2666" t="str">
        <f>IF(I2666=1,COUNTIF($I$2:I2666,1),"")</f>
        <v/>
      </c>
      <c r="K2666" t="str">
        <f>IFERROR(INDEX($B$2:$B$2873,MATCH(ROWS($J$2:J2666),$J$2:$J$2873,0)),"")</f>
        <v/>
      </c>
    </row>
    <row r="2667" spans="1:11">
      <c r="A2667" s="60" t="s">
        <v>723</v>
      </c>
      <c r="B2667" s="60" t="s">
        <v>811</v>
      </c>
      <c r="C2667" s="59">
        <v>32.1</v>
      </c>
      <c r="D2667" s="60" t="s">
        <v>39</v>
      </c>
      <c r="E2667" s="60" t="s">
        <v>40</v>
      </c>
      <c r="F2667" s="60" t="s">
        <v>40</v>
      </c>
      <c r="G2667" s="60" t="s">
        <v>40</v>
      </c>
      <c r="H2667" s="60" t="s">
        <v>40</v>
      </c>
      <c r="I2667">
        <f>--ISNUMBER(IFERROR(SEARCH(Anketa!$E$3,'SDF biotopi'!$A2667,1),""))</f>
        <v>0</v>
      </c>
      <c r="J2667" t="str">
        <f>IF(I2667=1,COUNTIF($I$2:I2667,1),"")</f>
        <v/>
      </c>
      <c r="K2667" t="str">
        <f>IFERROR(INDEX($B$2:$B$2873,MATCH(ROWS($J$2:J2667),$J$2:$J$2873,0)),"")</f>
        <v/>
      </c>
    </row>
    <row r="2668" spans="1:11">
      <c r="A2668" s="60" t="s">
        <v>723</v>
      </c>
      <c r="B2668" s="60" t="s">
        <v>813</v>
      </c>
      <c r="C2668" s="59">
        <v>16.2</v>
      </c>
      <c r="D2668" s="60" t="s">
        <v>39</v>
      </c>
      <c r="E2668" s="60" t="s">
        <v>41</v>
      </c>
      <c r="F2668" s="60" t="s">
        <v>41</v>
      </c>
      <c r="G2668" s="60" t="s">
        <v>210</v>
      </c>
      <c r="H2668" s="60" t="s">
        <v>41</v>
      </c>
      <c r="I2668">
        <f>--ISNUMBER(IFERROR(SEARCH(Anketa!$E$3,'SDF biotopi'!$A2668,1),""))</f>
        <v>0</v>
      </c>
      <c r="J2668" t="str">
        <f>IF(I2668=1,COUNTIF($I$2:I2668,1),"")</f>
        <v/>
      </c>
      <c r="K2668" t="str">
        <f>IFERROR(INDEX($B$2:$B$2873,MATCH(ROWS($J$2:J2668),$J$2:$J$2873,0)),"")</f>
        <v/>
      </c>
    </row>
    <row r="2669" spans="1:11">
      <c r="A2669" s="60" t="s">
        <v>723</v>
      </c>
      <c r="B2669" s="60" t="s">
        <v>807</v>
      </c>
      <c r="C2669" s="59">
        <v>59.81</v>
      </c>
      <c r="D2669" s="60" t="s">
        <v>39</v>
      </c>
      <c r="E2669" s="60" t="s">
        <v>40</v>
      </c>
      <c r="F2669" s="60" t="s">
        <v>40</v>
      </c>
      <c r="G2669" s="60" t="s">
        <v>41</v>
      </c>
      <c r="H2669" s="60" t="s">
        <v>40</v>
      </c>
      <c r="I2669">
        <f>--ISNUMBER(IFERROR(SEARCH(Anketa!$E$3,'SDF biotopi'!$A2669,1),""))</f>
        <v>0</v>
      </c>
      <c r="J2669" t="str">
        <f>IF(I2669=1,COUNTIF($I$2:I2669,1),"")</f>
        <v/>
      </c>
      <c r="K2669" t="str">
        <f>IFERROR(INDEX($B$2:$B$2873,MATCH(ROWS($J$2:J2669),$J$2:$J$2873,0)),"")</f>
        <v/>
      </c>
    </row>
    <row r="2670" spans="1:11">
      <c r="A2670" s="60" t="s">
        <v>723</v>
      </c>
      <c r="B2670" s="60" t="s">
        <v>803</v>
      </c>
      <c r="C2670" s="59">
        <v>10.31</v>
      </c>
      <c r="D2670" s="60" t="s">
        <v>39</v>
      </c>
      <c r="E2670" s="60" t="s">
        <v>40</v>
      </c>
      <c r="F2670" s="60" t="s">
        <v>40</v>
      </c>
      <c r="G2670" s="60" t="s">
        <v>40</v>
      </c>
      <c r="H2670" s="60" t="s">
        <v>40</v>
      </c>
      <c r="I2670">
        <f>--ISNUMBER(IFERROR(SEARCH(Anketa!$E$3,'SDF biotopi'!$A2670,1),""))</f>
        <v>0</v>
      </c>
      <c r="J2670" t="str">
        <f>IF(I2670=1,COUNTIF($I$2:I2670,1),"")</f>
        <v/>
      </c>
      <c r="K2670" t="str">
        <f>IFERROR(INDEX($B$2:$B$2873,MATCH(ROWS($J$2:J2670),$J$2:$J$2873,0)),"")</f>
        <v/>
      </c>
    </row>
    <row r="2671" spans="1:11">
      <c r="A2671" s="60" t="s">
        <v>723</v>
      </c>
      <c r="B2671" s="60" t="s">
        <v>865</v>
      </c>
      <c r="C2671" s="59">
        <v>5.15</v>
      </c>
      <c r="D2671" s="60" t="s">
        <v>39</v>
      </c>
      <c r="E2671" s="60" t="s">
        <v>40</v>
      </c>
      <c r="F2671" s="60" t="s">
        <v>40</v>
      </c>
      <c r="G2671" s="60" t="s">
        <v>40</v>
      </c>
      <c r="H2671" s="60" t="s">
        <v>40</v>
      </c>
      <c r="I2671">
        <f>--ISNUMBER(IFERROR(SEARCH(Anketa!$E$3,'SDF biotopi'!$A2671,1),""))</f>
        <v>0</v>
      </c>
      <c r="J2671" t="str">
        <f>IF(I2671=1,COUNTIF($I$2:I2671,1),"")</f>
        <v/>
      </c>
      <c r="K2671" t="str">
        <f>IFERROR(INDEX($B$2:$B$2873,MATCH(ROWS($J$2:J2671),$J$2:$J$2873,0)),"")</f>
        <v/>
      </c>
    </row>
    <row r="2672" spans="1:11">
      <c r="A2672" s="60" t="s">
        <v>723</v>
      </c>
      <c r="B2672" s="60" t="s">
        <v>817</v>
      </c>
      <c r="C2672" s="59">
        <v>28.04</v>
      </c>
      <c r="D2672" s="60" t="s">
        <v>39</v>
      </c>
      <c r="E2672" s="60" t="s">
        <v>40</v>
      </c>
      <c r="F2672" s="60" t="s">
        <v>40</v>
      </c>
      <c r="G2672" s="60" t="s">
        <v>41</v>
      </c>
      <c r="H2672" s="60" t="s">
        <v>40</v>
      </c>
      <c r="I2672">
        <f>--ISNUMBER(IFERROR(SEARCH(Anketa!$E$3,'SDF biotopi'!$A2672,1),""))</f>
        <v>0</v>
      </c>
      <c r="J2672" t="str">
        <f>IF(I2672=1,COUNTIF($I$2:I2672,1),"")</f>
        <v/>
      </c>
      <c r="K2672" t="str">
        <f>IFERROR(INDEX($B$2:$B$2873,MATCH(ROWS($J$2:J2672),$J$2:$J$2873,0)),"")</f>
        <v/>
      </c>
    </row>
    <row r="2673" spans="1:11">
      <c r="A2673" s="60" t="s">
        <v>723</v>
      </c>
      <c r="B2673" s="60" t="s">
        <v>809</v>
      </c>
      <c r="C2673" s="59">
        <v>227.18</v>
      </c>
      <c r="D2673" s="60" t="s">
        <v>39</v>
      </c>
      <c r="E2673" s="60" t="s">
        <v>41</v>
      </c>
      <c r="F2673" s="60" t="s">
        <v>41</v>
      </c>
      <c r="G2673" s="60" t="s">
        <v>41</v>
      </c>
      <c r="H2673" s="60" t="s">
        <v>41</v>
      </c>
      <c r="I2673">
        <f>--ISNUMBER(IFERROR(SEARCH(Anketa!$E$3,'SDF biotopi'!$A2673,1),""))</f>
        <v>0</v>
      </c>
      <c r="J2673" t="str">
        <f>IF(I2673=1,COUNTIF($I$2:I2673,1),"")</f>
        <v/>
      </c>
      <c r="K2673" t="str">
        <f>IFERROR(INDEX($B$2:$B$2873,MATCH(ROWS($J$2:J2673),$J$2:$J$2873,0)),"")</f>
        <v/>
      </c>
    </row>
    <row r="2674" spans="1:11">
      <c r="A2674" s="60" t="s">
        <v>723</v>
      </c>
      <c r="B2674" s="60" t="s">
        <v>820</v>
      </c>
      <c r="C2674" s="59">
        <v>1532.06</v>
      </c>
      <c r="D2674" s="60" t="s">
        <v>39</v>
      </c>
      <c r="E2674" s="60" t="s">
        <v>41</v>
      </c>
      <c r="F2674" s="60" t="s">
        <v>41</v>
      </c>
      <c r="G2674" s="60" t="s">
        <v>210</v>
      </c>
      <c r="H2674" s="60" t="s">
        <v>41</v>
      </c>
      <c r="I2674">
        <f>--ISNUMBER(IFERROR(SEARCH(Anketa!$E$3,'SDF biotopi'!$A2674,1),""))</f>
        <v>0</v>
      </c>
      <c r="J2674" t="str">
        <f>IF(I2674=1,COUNTIF($I$2:I2674,1),"")</f>
        <v/>
      </c>
      <c r="K2674" t="str">
        <f>IFERROR(INDEX($B$2:$B$2873,MATCH(ROWS($J$2:J2674),$J$2:$J$2873,0)),"")</f>
        <v/>
      </c>
    </row>
    <row r="2675" spans="1:11">
      <c r="A2675" s="60" t="s">
        <v>723</v>
      </c>
      <c r="B2675" s="60" t="s">
        <v>802</v>
      </c>
      <c r="C2675" s="59">
        <v>1073.76</v>
      </c>
      <c r="D2675" s="60" t="s">
        <v>39</v>
      </c>
      <c r="E2675" s="60" t="s">
        <v>40</v>
      </c>
      <c r="F2675" s="60" t="s">
        <v>41</v>
      </c>
      <c r="G2675" s="60" t="s">
        <v>41</v>
      </c>
      <c r="H2675" s="60" t="s">
        <v>41</v>
      </c>
      <c r="I2675">
        <f>--ISNUMBER(IFERROR(SEARCH(Anketa!$E$3,'SDF biotopi'!$A2675,1),""))</f>
        <v>0</v>
      </c>
      <c r="J2675" t="str">
        <f>IF(I2675=1,COUNTIF($I$2:I2675,1),"")</f>
        <v/>
      </c>
      <c r="K2675" t="str">
        <f>IFERROR(INDEX($B$2:$B$2873,MATCH(ROWS($J$2:J2675),$J$2:$J$2873,0)),"")</f>
        <v/>
      </c>
    </row>
    <row r="2676" spans="1:11">
      <c r="A2676" s="60" t="s">
        <v>723</v>
      </c>
      <c r="B2676" s="60" t="s">
        <v>826</v>
      </c>
      <c r="C2676" s="59">
        <v>3.16</v>
      </c>
      <c r="D2676" s="60" t="s">
        <v>39</v>
      </c>
      <c r="E2676" s="60" t="s">
        <v>40</v>
      </c>
      <c r="F2676" s="60" t="s">
        <v>40</v>
      </c>
      <c r="G2676" s="60" t="s">
        <v>40</v>
      </c>
      <c r="H2676" s="60" t="s">
        <v>40</v>
      </c>
      <c r="I2676">
        <f>--ISNUMBER(IFERROR(SEARCH(Anketa!$E$3,'SDF biotopi'!$A2676,1),""))</f>
        <v>0</v>
      </c>
      <c r="J2676" t="str">
        <f>IF(I2676=1,COUNTIF($I$2:I2676,1),"")</f>
        <v/>
      </c>
      <c r="K2676" t="str">
        <f>IFERROR(INDEX($B$2:$B$2873,MATCH(ROWS($J$2:J2676),$J$2:$J$2873,0)),"")</f>
        <v/>
      </c>
    </row>
    <row r="2677" spans="1:11">
      <c r="A2677" s="60" t="s">
        <v>723</v>
      </c>
      <c r="B2677" s="60" t="s">
        <v>834</v>
      </c>
      <c r="C2677" s="59">
        <v>0.56000000000000005</v>
      </c>
      <c r="D2677" s="60" t="s">
        <v>39</v>
      </c>
      <c r="E2677" s="60" t="s">
        <v>40</v>
      </c>
      <c r="F2677" s="60" t="s">
        <v>40</v>
      </c>
      <c r="G2677" s="60" t="s">
        <v>41</v>
      </c>
      <c r="H2677" s="60" t="s">
        <v>40</v>
      </c>
      <c r="I2677">
        <f>--ISNUMBER(IFERROR(SEARCH(Anketa!$E$3,'SDF biotopi'!$A2677,1),""))</f>
        <v>0</v>
      </c>
      <c r="J2677" t="str">
        <f>IF(I2677=1,COUNTIF($I$2:I2677,1),"")</f>
        <v/>
      </c>
      <c r="K2677" t="str">
        <f>IFERROR(INDEX($B$2:$B$2873,MATCH(ROWS($J$2:J2677),$J$2:$J$2873,0)),"")</f>
        <v/>
      </c>
    </row>
    <row r="2678" spans="1:11">
      <c r="A2678" s="60" t="s">
        <v>723</v>
      </c>
      <c r="B2678" s="60" t="s">
        <v>827</v>
      </c>
      <c r="C2678" s="59">
        <v>5.17</v>
      </c>
      <c r="D2678" s="60" t="s">
        <v>39</v>
      </c>
      <c r="E2678" s="60" t="s">
        <v>40</v>
      </c>
      <c r="F2678" s="60" t="s">
        <v>40</v>
      </c>
      <c r="G2678" s="60" t="s">
        <v>41</v>
      </c>
      <c r="H2678" s="60" t="s">
        <v>40</v>
      </c>
      <c r="I2678">
        <f>--ISNUMBER(IFERROR(SEARCH(Anketa!$E$3,'SDF biotopi'!$A2678,1),""))</f>
        <v>0</v>
      </c>
      <c r="J2678" t="str">
        <f>IF(I2678=1,COUNTIF($I$2:I2678,1),"")</f>
        <v/>
      </c>
      <c r="K2678" t="str">
        <f>IFERROR(INDEX($B$2:$B$2873,MATCH(ROWS($J$2:J2678),$J$2:$J$2873,0)),"")</f>
        <v/>
      </c>
    </row>
    <row r="2679" spans="1:11">
      <c r="A2679" s="60" t="s">
        <v>723</v>
      </c>
      <c r="B2679" s="60" t="s">
        <v>831</v>
      </c>
      <c r="C2679" s="59">
        <v>1.36</v>
      </c>
      <c r="D2679" s="60" t="s">
        <v>39</v>
      </c>
      <c r="E2679" s="60" t="s">
        <v>40</v>
      </c>
      <c r="F2679" s="60" t="s">
        <v>40</v>
      </c>
      <c r="G2679" s="60" t="s">
        <v>40</v>
      </c>
      <c r="H2679" s="60" t="s">
        <v>40</v>
      </c>
      <c r="I2679">
        <f>--ISNUMBER(IFERROR(SEARCH(Anketa!$E$3,'SDF biotopi'!$A2679,1),""))</f>
        <v>0</v>
      </c>
      <c r="J2679" t="str">
        <f>IF(I2679=1,COUNTIF($I$2:I2679,1),"")</f>
        <v/>
      </c>
      <c r="K2679" t="str">
        <f>IFERROR(INDEX($B$2:$B$2873,MATCH(ROWS($J$2:J2679),$J$2:$J$2873,0)),"")</f>
        <v/>
      </c>
    </row>
    <row r="2680" spans="1:11">
      <c r="A2680" s="60" t="s">
        <v>723</v>
      </c>
      <c r="B2680" s="60" t="s">
        <v>810</v>
      </c>
      <c r="C2680" s="59">
        <v>49.25</v>
      </c>
      <c r="D2680" s="60" t="s">
        <v>39</v>
      </c>
      <c r="E2680" s="60" t="s">
        <v>41</v>
      </c>
      <c r="F2680" s="60" t="s">
        <v>40</v>
      </c>
      <c r="G2680" s="60" t="s">
        <v>41</v>
      </c>
      <c r="H2680" s="60" t="s">
        <v>40</v>
      </c>
      <c r="I2680">
        <f>--ISNUMBER(IFERROR(SEARCH(Anketa!$E$3,'SDF biotopi'!$A2680,1),""))</f>
        <v>0</v>
      </c>
      <c r="J2680" t="str">
        <f>IF(I2680=1,COUNTIF($I$2:I2680,1),"")</f>
        <v/>
      </c>
      <c r="K2680" t="str">
        <f>IFERROR(INDEX($B$2:$B$2873,MATCH(ROWS($J$2:J2680),$J$2:$J$2873,0)),"")</f>
        <v/>
      </c>
    </row>
    <row r="2681" spans="1:11">
      <c r="A2681" s="60" t="s">
        <v>723</v>
      </c>
      <c r="B2681" s="60" t="s">
        <v>815</v>
      </c>
      <c r="C2681" s="59">
        <v>252.33</v>
      </c>
      <c r="D2681" s="60" t="s">
        <v>39</v>
      </c>
      <c r="E2681" s="60" t="s">
        <v>40</v>
      </c>
      <c r="F2681" s="60" t="s">
        <v>40</v>
      </c>
      <c r="G2681" s="60" t="s">
        <v>40</v>
      </c>
      <c r="H2681" s="60" t="s">
        <v>40</v>
      </c>
      <c r="I2681">
        <f>--ISNUMBER(IFERROR(SEARCH(Anketa!$E$3,'SDF biotopi'!$A2681,1),""))</f>
        <v>0</v>
      </c>
      <c r="J2681" t="str">
        <f>IF(I2681=1,COUNTIF($I$2:I2681,1),"")</f>
        <v/>
      </c>
      <c r="K2681" t="str">
        <f>IFERROR(INDEX($B$2:$B$2873,MATCH(ROWS($J$2:J2681),$J$2:$J$2873,0)),"")</f>
        <v/>
      </c>
    </row>
    <row r="2682" spans="1:11">
      <c r="A2682" s="60" t="s">
        <v>723</v>
      </c>
      <c r="B2682" s="60" t="s">
        <v>825</v>
      </c>
      <c r="C2682" s="59">
        <v>122.38</v>
      </c>
      <c r="D2682" s="60" t="s">
        <v>39</v>
      </c>
      <c r="E2682" s="60" t="s">
        <v>41</v>
      </c>
      <c r="F2682" s="60" t="s">
        <v>40</v>
      </c>
      <c r="G2682" s="60" t="s">
        <v>41</v>
      </c>
      <c r="H2682" s="60" t="s">
        <v>40</v>
      </c>
      <c r="I2682">
        <f>--ISNUMBER(IFERROR(SEARCH(Anketa!$E$3,'SDF biotopi'!$A2682,1),""))</f>
        <v>0</v>
      </c>
      <c r="J2682" t="str">
        <f>IF(I2682=1,COUNTIF($I$2:I2682,1),"")</f>
        <v/>
      </c>
      <c r="K2682" t="str">
        <f>IFERROR(INDEX($B$2:$B$2873,MATCH(ROWS($J$2:J2682),$J$2:$J$2873,0)),"")</f>
        <v/>
      </c>
    </row>
    <row r="2683" spans="1:11">
      <c r="A2683" s="60" t="s">
        <v>723</v>
      </c>
      <c r="B2683" s="60" t="s">
        <v>814</v>
      </c>
      <c r="C2683" s="59">
        <v>4.67</v>
      </c>
      <c r="D2683" s="60" t="s">
        <v>39</v>
      </c>
      <c r="E2683" s="60" t="s">
        <v>40</v>
      </c>
      <c r="F2683" s="60" t="s">
        <v>40</v>
      </c>
      <c r="G2683" s="60" t="s">
        <v>41</v>
      </c>
      <c r="H2683" s="60" t="s">
        <v>40</v>
      </c>
      <c r="I2683">
        <f>--ISNUMBER(IFERROR(SEARCH(Anketa!$E$3,'SDF biotopi'!$A2683,1),""))</f>
        <v>0</v>
      </c>
      <c r="J2683" t="str">
        <f>IF(I2683=1,COUNTIF($I$2:I2683,1),"")</f>
        <v/>
      </c>
      <c r="K2683" t="str">
        <f>IFERROR(INDEX($B$2:$B$2873,MATCH(ROWS($J$2:J2683),$J$2:$J$2873,0)),"")</f>
        <v/>
      </c>
    </row>
    <row r="2684" spans="1:11">
      <c r="A2684" s="60" t="s">
        <v>723</v>
      </c>
      <c r="B2684" s="60" t="s">
        <v>806</v>
      </c>
      <c r="C2684" s="59">
        <v>59.8</v>
      </c>
      <c r="D2684" s="60" t="s">
        <v>39</v>
      </c>
      <c r="E2684" s="60" t="s">
        <v>41</v>
      </c>
      <c r="F2684" s="60" t="s">
        <v>40</v>
      </c>
      <c r="G2684" s="60" t="s">
        <v>41</v>
      </c>
      <c r="H2684" s="60" t="s">
        <v>40</v>
      </c>
      <c r="I2684">
        <f>--ISNUMBER(IFERROR(SEARCH(Anketa!$E$3,'SDF biotopi'!$A2684,1),""))</f>
        <v>0</v>
      </c>
      <c r="J2684" t="str">
        <f>IF(I2684=1,COUNTIF($I$2:I2684,1),"")</f>
        <v/>
      </c>
      <c r="K2684" t="str">
        <f>IFERROR(INDEX($B$2:$B$2873,MATCH(ROWS($J$2:J2684),$J$2:$J$2873,0)),"")</f>
        <v/>
      </c>
    </row>
    <row r="2685" spans="1:11">
      <c r="A2685" s="60" t="s">
        <v>723</v>
      </c>
      <c r="B2685" s="60" t="s">
        <v>805</v>
      </c>
      <c r="C2685" s="59">
        <v>0.96</v>
      </c>
      <c r="D2685" s="60" t="s">
        <v>39</v>
      </c>
      <c r="E2685" s="60" t="s">
        <v>50</v>
      </c>
      <c r="F2685" s="60" t="s">
        <v>818</v>
      </c>
      <c r="G2685" s="60" t="s">
        <v>818</v>
      </c>
      <c r="H2685" s="60" t="s">
        <v>818</v>
      </c>
      <c r="I2685">
        <f>--ISNUMBER(IFERROR(SEARCH(Anketa!$E$3,'SDF biotopi'!$A2685,1),""))</f>
        <v>0</v>
      </c>
      <c r="J2685" t="str">
        <f>IF(I2685=1,COUNTIF($I$2:I2685,1),"")</f>
        <v/>
      </c>
      <c r="K2685" t="str">
        <f>IFERROR(INDEX($B$2:$B$2873,MATCH(ROWS($J$2:J2685),$J$2:$J$2873,0)),"")</f>
        <v/>
      </c>
    </row>
    <row r="2686" spans="1:11">
      <c r="A2686" s="60" t="s">
        <v>723</v>
      </c>
      <c r="B2686" s="60" t="s">
        <v>821</v>
      </c>
      <c r="C2686" s="59">
        <v>119.59</v>
      </c>
      <c r="D2686" s="60" t="s">
        <v>39</v>
      </c>
      <c r="E2686" s="60" t="s">
        <v>210</v>
      </c>
      <c r="F2686" s="60" t="s">
        <v>210</v>
      </c>
      <c r="G2686" s="60" t="s">
        <v>41</v>
      </c>
      <c r="H2686" s="60" t="s">
        <v>210</v>
      </c>
      <c r="I2686">
        <f>--ISNUMBER(IFERROR(SEARCH(Anketa!$E$3,'SDF biotopi'!$A2686,1),""))</f>
        <v>0</v>
      </c>
      <c r="J2686" t="str">
        <f>IF(I2686=1,COUNTIF($I$2:I2686,1),"")</f>
        <v/>
      </c>
      <c r="K2686" t="str">
        <f>IFERROR(INDEX($B$2:$B$2873,MATCH(ROWS($J$2:J2686),$J$2:$J$2873,0)),"")</f>
        <v/>
      </c>
    </row>
    <row r="2687" spans="1:11">
      <c r="A2687" s="60" t="s">
        <v>723</v>
      </c>
      <c r="B2687" s="60" t="s">
        <v>823</v>
      </c>
      <c r="C2687" s="59">
        <v>259.3</v>
      </c>
      <c r="D2687" s="60" t="s">
        <v>39</v>
      </c>
      <c r="E2687" s="60" t="s">
        <v>41</v>
      </c>
      <c r="F2687" s="60" t="s">
        <v>40</v>
      </c>
      <c r="G2687" s="60" t="s">
        <v>41</v>
      </c>
      <c r="H2687" s="60" t="s">
        <v>40</v>
      </c>
      <c r="I2687">
        <f>--ISNUMBER(IFERROR(SEARCH(Anketa!$E$3,'SDF biotopi'!$A2687,1),""))</f>
        <v>0</v>
      </c>
      <c r="J2687" t="str">
        <f>IF(I2687=1,COUNTIF($I$2:I2687,1),"")</f>
        <v/>
      </c>
      <c r="K2687" t="str">
        <f>IFERROR(INDEX($B$2:$B$2873,MATCH(ROWS($J$2:J2687),$J$2:$J$2873,0)),"")</f>
        <v/>
      </c>
    </row>
    <row r="2688" spans="1:11">
      <c r="A2688" s="60" t="s">
        <v>723</v>
      </c>
      <c r="B2688" s="60" t="s">
        <v>816</v>
      </c>
      <c r="C2688" s="59">
        <v>110.81</v>
      </c>
      <c r="D2688" s="60" t="s">
        <v>39</v>
      </c>
      <c r="E2688" s="60" t="s">
        <v>40</v>
      </c>
      <c r="F2688" s="60" t="s">
        <v>40</v>
      </c>
      <c r="G2688" s="60" t="s">
        <v>40</v>
      </c>
      <c r="H2688" s="60" t="s">
        <v>40</v>
      </c>
      <c r="I2688">
        <f>--ISNUMBER(IFERROR(SEARCH(Anketa!$E$3,'SDF biotopi'!$A2688,1),""))</f>
        <v>0</v>
      </c>
      <c r="J2688" t="str">
        <f>IF(I2688=1,COUNTIF($I$2:I2688,1),"")</f>
        <v/>
      </c>
      <c r="K2688" t="str">
        <f>IFERROR(INDEX($B$2:$B$2873,MATCH(ROWS($J$2:J2688),$J$2:$J$2873,0)),"")</f>
        <v/>
      </c>
    </row>
    <row r="2689" spans="1:11">
      <c r="A2689" s="60" t="s">
        <v>723</v>
      </c>
      <c r="B2689" s="60" t="s">
        <v>835</v>
      </c>
      <c r="C2689" s="59">
        <v>383.7</v>
      </c>
      <c r="D2689" s="60" t="s">
        <v>39</v>
      </c>
      <c r="E2689" s="60" t="s">
        <v>41</v>
      </c>
      <c r="F2689" s="60" t="s">
        <v>41</v>
      </c>
      <c r="G2689" s="60" t="s">
        <v>41</v>
      </c>
      <c r="H2689" s="60" t="s">
        <v>41</v>
      </c>
      <c r="I2689">
        <f>--ISNUMBER(IFERROR(SEARCH(Anketa!$E$3,'SDF biotopi'!$A2689,1),""))</f>
        <v>0</v>
      </c>
      <c r="J2689" t="str">
        <f>IF(I2689=1,COUNTIF($I$2:I2689,1),"")</f>
        <v/>
      </c>
      <c r="K2689" t="str">
        <f>IFERROR(INDEX($B$2:$B$2873,MATCH(ROWS($J$2:J2689),$J$2:$J$2873,0)),"")</f>
        <v/>
      </c>
    </row>
    <row r="2690" spans="1:11">
      <c r="A2690" s="60" t="s">
        <v>725</v>
      </c>
      <c r="B2690" s="60" t="s">
        <v>811</v>
      </c>
      <c r="C2690" s="59">
        <v>35.76</v>
      </c>
      <c r="D2690" s="60" t="s">
        <v>39</v>
      </c>
      <c r="E2690" s="60" t="s">
        <v>818</v>
      </c>
      <c r="F2690" s="60" t="s">
        <v>40</v>
      </c>
      <c r="G2690" s="60" t="s">
        <v>818</v>
      </c>
      <c r="H2690" s="60" t="s">
        <v>818</v>
      </c>
      <c r="I2690">
        <f>--ISNUMBER(IFERROR(SEARCH(Anketa!$E$3,'SDF biotopi'!$A2690,1),""))</f>
        <v>0</v>
      </c>
      <c r="J2690" t="str">
        <f>IF(I2690=1,COUNTIF($I$2:I2690,1),"")</f>
        <v/>
      </c>
      <c r="K2690" t="str">
        <f>IFERROR(INDEX($B$2:$B$2873,MATCH(ROWS($J$2:J2690),$J$2:$J$2873,0)),"")</f>
        <v/>
      </c>
    </row>
    <row r="2691" spans="1:11">
      <c r="A2691" s="60" t="s">
        <v>725</v>
      </c>
      <c r="B2691" s="60" t="s">
        <v>807</v>
      </c>
      <c r="C2691" s="59">
        <v>11.52</v>
      </c>
      <c r="D2691" s="60" t="s">
        <v>39</v>
      </c>
      <c r="E2691" s="60" t="s">
        <v>818</v>
      </c>
      <c r="F2691" s="60" t="s">
        <v>40</v>
      </c>
      <c r="G2691" s="60" t="s">
        <v>818</v>
      </c>
      <c r="H2691" s="60" t="s">
        <v>818</v>
      </c>
      <c r="I2691">
        <f>--ISNUMBER(IFERROR(SEARCH(Anketa!$E$3,'SDF biotopi'!$A2691,1),""))</f>
        <v>0</v>
      </c>
      <c r="J2691" t="str">
        <f>IF(I2691=1,COUNTIF($I$2:I2691,1),"")</f>
        <v/>
      </c>
      <c r="K2691" t="str">
        <f>IFERROR(INDEX($B$2:$B$2873,MATCH(ROWS($J$2:J2691),$J$2:$J$2873,0)),"")</f>
        <v/>
      </c>
    </row>
    <row r="2692" spans="1:11">
      <c r="A2692" s="60" t="s">
        <v>725</v>
      </c>
      <c r="B2692" s="60" t="s">
        <v>831</v>
      </c>
      <c r="C2692" s="59">
        <v>6.39</v>
      </c>
      <c r="D2692" s="60" t="s">
        <v>39</v>
      </c>
      <c r="E2692" s="60" t="s">
        <v>41</v>
      </c>
      <c r="F2692" s="60" t="s">
        <v>40</v>
      </c>
      <c r="G2692" s="60" t="s">
        <v>41</v>
      </c>
      <c r="H2692" s="60" t="s">
        <v>41</v>
      </c>
      <c r="I2692">
        <f>--ISNUMBER(IFERROR(SEARCH(Anketa!$E$3,'SDF biotopi'!$A2692,1),""))</f>
        <v>0</v>
      </c>
      <c r="J2692" t="str">
        <f>IF(I2692=1,COUNTIF($I$2:I2692,1),"")</f>
        <v/>
      </c>
      <c r="K2692" t="str">
        <f>IFERROR(INDEX($B$2:$B$2873,MATCH(ROWS($J$2:J2692),$J$2:$J$2873,0)),"")</f>
        <v/>
      </c>
    </row>
    <row r="2693" spans="1:11">
      <c r="A2693" s="60" t="s">
        <v>725</v>
      </c>
      <c r="B2693" s="60" t="s">
        <v>819</v>
      </c>
      <c r="C2693" s="59">
        <v>0.98</v>
      </c>
      <c r="D2693" s="60" t="s">
        <v>39</v>
      </c>
      <c r="E2693" s="60" t="s">
        <v>818</v>
      </c>
      <c r="F2693" s="60" t="s">
        <v>40</v>
      </c>
      <c r="G2693" s="60" t="s">
        <v>818</v>
      </c>
      <c r="H2693" s="60" t="s">
        <v>818</v>
      </c>
      <c r="I2693">
        <f>--ISNUMBER(IFERROR(SEARCH(Anketa!$E$3,'SDF biotopi'!$A2693,1),""))</f>
        <v>0</v>
      </c>
      <c r="J2693" t="str">
        <f>IF(I2693=1,COUNTIF($I$2:I2693,1),"")</f>
        <v/>
      </c>
      <c r="K2693" t="str">
        <f>IFERROR(INDEX($B$2:$B$2873,MATCH(ROWS($J$2:J2693),$J$2:$J$2873,0)),"")</f>
        <v/>
      </c>
    </row>
    <row r="2694" spans="1:11">
      <c r="A2694" s="60" t="s">
        <v>725</v>
      </c>
      <c r="B2694" s="60" t="s">
        <v>817</v>
      </c>
      <c r="C2694" s="59">
        <v>41.15</v>
      </c>
      <c r="D2694" s="60" t="s">
        <v>39</v>
      </c>
      <c r="E2694" s="60" t="s">
        <v>41</v>
      </c>
      <c r="F2694" s="60" t="s">
        <v>40</v>
      </c>
      <c r="G2694" s="60" t="s">
        <v>41</v>
      </c>
      <c r="H2694" s="60" t="s">
        <v>210</v>
      </c>
      <c r="I2694">
        <f>--ISNUMBER(IFERROR(SEARCH(Anketa!$E$3,'SDF biotopi'!$A2694,1),""))</f>
        <v>0</v>
      </c>
      <c r="J2694" t="str">
        <f>IF(I2694=1,COUNTIF($I$2:I2694,1),"")</f>
        <v/>
      </c>
      <c r="K2694" t="str">
        <f>IFERROR(INDEX($B$2:$B$2873,MATCH(ROWS($J$2:J2694),$J$2:$J$2873,0)),"")</f>
        <v/>
      </c>
    </row>
    <row r="2695" spans="1:11">
      <c r="A2695" s="60" t="s">
        <v>725</v>
      </c>
      <c r="B2695" s="60" t="s">
        <v>803</v>
      </c>
      <c r="C2695" s="59">
        <v>10.79</v>
      </c>
      <c r="D2695" s="60" t="s">
        <v>39</v>
      </c>
      <c r="E2695" s="60" t="s">
        <v>818</v>
      </c>
      <c r="F2695" s="60" t="s">
        <v>40</v>
      </c>
      <c r="G2695" s="60" t="s">
        <v>818</v>
      </c>
      <c r="H2695" s="60" t="s">
        <v>818</v>
      </c>
      <c r="I2695">
        <f>--ISNUMBER(IFERROR(SEARCH(Anketa!$E$3,'SDF biotopi'!$A2695,1),""))</f>
        <v>0</v>
      </c>
      <c r="J2695" t="str">
        <f>IF(I2695=1,COUNTIF($I$2:I2695,1),"")</f>
        <v/>
      </c>
      <c r="K2695" t="str">
        <f>IFERROR(INDEX($B$2:$B$2873,MATCH(ROWS($J$2:J2695),$J$2:$J$2873,0)),"")</f>
        <v/>
      </c>
    </row>
    <row r="2696" spans="1:11">
      <c r="A2696" s="60" t="s">
        <v>725</v>
      </c>
      <c r="B2696" s="60" t="s">
        <v>802</v>
      </c>
      <c r="C2696" s="59">
        <v>126.53</v>
      </c>
      <c r="D2696" s="60" t="s">
        <v>39</v>
      </c>
      <c r="E2696" s="60" t="s">
        <v>41</v>
      </c>
      <c r="F2696" s="60" t="s">
        <v>40</v>
      </c>
      <c r="G2696" s="60" t="s">
        <v>41</v>
      </c>
      <c r="H2696" s="60" t="s">
        <v>40</v>
      </c>
      <c r="I2696">
        <f>--ISNUMBER(IFERROR(SEARCH(Anketa!$E$3,'SDF biotopi'!$A2696,1),""))</f>
        <v>0</v>
      </c>
      <c r="J2696" t="str">
        <f>IF(I2696=1,COUNTIF($I$2:I2696,1),"")</f>
        <v/>
      </c>
      <c r="K2696" t="str">
        <f>IFERROR(INDEX($B$2:$B$2873,MATCH(ROWS($J$2:J2696),$J$2:$J$2873,0)),"")</f>
        <v/>
      </c>
    </row>
    <row r="2697" spans="1:11">
      <c r="A2697" s="60" t="s">
        <v>725</v>
      </c>
      <c r="B2697" s="60" t="s">
        <v>810</v>
      </c>
      <c r="C2697" s="59">
        <v>15.37</v>
      </c>
      <c r="D2697" s="60" t="s">
        <v>39</v>
      </c>
      <c r="E2697" s="60" t="s">
        <v>40</v>
      </c>
      <c r="F2697" s="60" t="s">
        <v>40</v>
      </c>
      <c r="G2697" s="60" t="s">
        <v>41</v>
      </c>
      <c r="H2697" s="60" t="s">
        <v>41</v>
      </c>
      <c r="I2697">
        <f>--ISNUMBER(IFERROR(SEARCH(Anketa!$E$3,'SDF biotopi'!$A2697,1),""))</f>
        <v>0</v>
      </c>
      <c r="J2697" t="str">
        <f>IF(I2697=1,COUNTIF($I$2:I2697,1),"")</f>
        <v/>
      </c>
      <c r="K2697" t="str">
        <f>IFERROR(INDEX($B$2:$B$2873,MATCH(ROWS($J$2:J2697),$J$2:$J$2873,0)),"")</f>
        <v/>
      </c>
    </row>
    <row r="2698" spans="1:11">
      <c r="A2698" s="60" t="s">
        <v>725</v>
      </c>
      <c r="B2698" s="60" t="s">
        <v>835</v>
      </c>
      <c r="C2698" s="59">
        <v>48.59</v>
      </c>
      <c r="D2698" s="60" t="s">
        <v>39</v>
      </c>
      <c r="E2698" s="60" t="s">
        <v>41</v>
      </c>
      <c r="F2698" s="60" t="s">
        <v>40</v>
      </c>
      <c r="G2698" s="60" t="s">
        <v>41</v>
      </c>
      <c r="H2698" s="60" t="s">
        <v>40</v>
      </c>
      <c r="I2698">
        <f>--ISNUMBER(IFERROR(SEARCH(Anketa!$E$3,'SDF biotopi'!$A2698,1),""))</f>
        <v>0</v>
      </c>
      <c r="J2698" t="str">
        <f>IF(I2698=1,COUNTIF($I$2:I2698,1),"")</f>
        <v/>
      </c>
      <c r="K2698" t="str">
        <f>IFERROR(INDEX($B$2:$B$2873,MATCH(ROWS($J$2:J2698),$J$2:$J$2873,0)),"")</f>
        <v/>
      </c>
    </row>
    <row r="2699" spans="1:11">
      <c r="A2699" s="60" t="s">
        <v>725</v>
      </c>
      <c r="B2699" s="60" t="s">
        <v>836</v>
      </c>
      <c r="C2699" s="59">
        <v>4.47</v>
      </c>
      <c r="D2699" s="60" t="s">
        <v>39</v>
      </c>
      <c r="E2699" s="60" t="s">
        <v>40</v>
      </c>
      <c r="F2699" s="60" t="s">
        <v>40</v>
      </c>
      <c r="G2699" s="60" t="s">
        <v>41</v>
      </c>
      <c r="H2699" s="60" t="s">
        <v>41</v>
      </c>
      <c r="I2699">
        <f>--ISNUMBER(IFERROR(SEARCH(Anketa!$E$3,'SDF biotopi'!$A2699,1),""))</f>
        <v>0</v>
      </c>
      <c r="J2699" t="str">
        <f>IF(I2699=1,COUNTIF($I$2:I2699,1),"")</f>
        <v/>
      </c>
      <c r="K2699" t="str">
        <f>IFERROR(INDEX($B$2:$B$2873,MATCH(ROWS($J$2:J2699),$J$2:$J$2873,0)),"")</f>
        <v/>
      </c>
    </row>
    <row r="2700" spans="1:11">
      <c r="A2700" s="60" t="s">
        <v>725</v>
      </c>
      <c r="B2700" s="60" t="s">
        <v>834</v>
      </c>
      <c r="C2700" s="59">
        <v>0.24</v>
      </c>
      <c r="D2700" s="60" t="s">
        <v>39</v>
      </c>
      <c r="E2700" s="60" t="s">
        <v>818</v>
      </c>
      <c r="F2700" s="60" t="s">
        <v>40</v>
      </c>
      <c r="G2700" s="60" t="s">
        <v>818</v>
      </c>
      <c r="H2700" s="60" t="s">
        <v>818</v>
      </c>
      <c r="I2700">
        <f>--ISNUMBER(IFERROR(SEARCH(Anketa!$E$3,'SDF biotopi'!$A2700,1),""))</f>
        <v>0</v>
      </c>
      <c r="J2700" t="str">
        <f>IF(I2700=1,COUNTIF($I$2:I2700,1),"")</f>
        <v/>
      </c>
      <c r="K2700" t="str">
        <f>IFERROR(INDEX($B$2:$B$2873,MATCH(ROWS($J$2:J2700),$J$2:$J$2873,0)),"")</f>
        <v/>
      </c>
    </row>
    <row r="2701" spans="1:11">
      <c r="A2701" s="60" t="s">
        <v>725</v>
      </c>
      <c r="B2701" s="60" t="s">
        <v>805</v>
      </c>
      <c r="C2701" s="59">
        <v>7.5</v>
      </c>
      <c r="D2701" s="60" t="s">
        <v>39</v>
      </c>
      <c r="E2701" s="60" t="s">
        <v>818</v>
      </c>
      <c r="F2701" s="60" t="s">
        <v>40</v>
      </c>
      <c r="G2701" s="60" t="s">
        <v>818</v>
      </c>
      <c r="H2701" s="60" t="s">
        <v>818</v>
      </c>
      <c r="I2701">
        <f>--ISNUMBER(IFERROR(SEARCH(Anketa!$E$3,'SDF biotopi'!$A2701,1),""))</f>
        <v>0</v>
      </c>
      <c r="J2701" t="str">
        <f>IF(I2701=1,COUNTIF($I$2:I2701,1),"")</f>
        <v/>
      </c>
      <c r="K2701" t="str">
        <f>IFERROR(INDEX($B$2:$B$2873,MATCH(ROWS($J$2:J2701),$J$2:$J$2873,0)),"")</f>
        <v/>
      </c>
    </row>
    <row r="2702" spans="1:11">
      <c r="A2702" s="60" t="s">
        <v>725</v>
      </c>
      <c r="B2702" s="60" t="s">
        <v>825</v>
      </c>
      <c r="C2702" s="59">
        <v>57.91</v>
      </c>
      <c r="D2702" s="60" t="s">
        <v>39</v>
      </c>
      <c r="E2702" s="60" t="s">
        <v>818</v>
      </c>
      <c r="F2702" s="60" t="s">
        <v>40</v>
      </c>
      <c r="G2702" s="60" t="s">
        <v>818</v>
      </c>
      <c r="H2702" s="60" t="s">
        <v>818</v>
      </c>
      <c r="I2702">
        <f>--ISNUMBER(IFERROR(SEARCH(Anketa!$E$3,'SDF biotopi'!$A2702,1),""))</f>
        <v>0</v>
      </c>
      <c r="J2702" t="str">
        <f>IF(I2702=1,COUNTIF($I$2:I2702,1),"")</f>
        <v/>
      </c>
      <c r="K2702" t="str">
        <f>IFERROR(INDEX($B$2:$B$2873,MATCH(ROWS($J$2:J2702),$J$2:$J$2873,0)),"")</f>
        <v/>
      </c>
    </row>
    <row r="2703" spans="1:11">
      <c r="A2703" s="60" t="s">
        <v>725</v>
      </c>
      <c r="B2703" s="60" t="s">
        <v>813</v>
      </c>
      <c r="C2703" s="59">
        <v>7.91</v>
      </c>
      <c r="D2703" s="60" t="s">
        <v>39</v>
      </c>
      <c r="E2703" s="60" t="s">
        <v>40</v>
      </c>
      <c r="F2703" s="60" t="s">
        <v>40</v>
      </c>
      <c r="G2703" s="60" t="s">
        <v>41</v>
      </c>
      <c r="H2703" s="60" t="s">
        <v>40</v>
      </c>
      <c r="I2703">
        <f>--ISNUMBER(IFERROR(SEARCH(Anketa!$E$3,'SDF biotopi'!$A2703,1),""))</f>
        <v>0</v>
      </c>
      <c r="J2703" t="str">
        <f>IF(I2703=1,COUNTIF($I$2:I2703,1),"")</f>
        <v/>
      </c>
      <c r="K2703" t="str">
        <f>IFERROR(INDEX($B$2:$B$2873,MATCH(ROWS($J$2:J2703),$J$2:$J$2873,0)),"")</f>
        <v/>
      </c>
    </row>
    <row r="2704" spans="1:11">
      <c r="A2704" s="60" t="s">
        <v>725</v>
      </c>
      <c r="B2704" s="60" t="s">
        <v>820</v>
      </c>
      <c r="C2704" s="59">
        <v>18.89</v>
      </c>
      <c r="D2704" s="60" t="s">
        <v>39</v>
      </c>
      <c r="E2704" s="60" t="s">
        <v>818</v>
      </c>
      <c r="F2704" s="60" t="s">
        <v>40</v>
      </c>
      <c r="G2704" s="60" t="s">
        <v>818</v>
      </c>
      <c r="H2704" s="60" t="s">
        <v>818</v>
      </c>
      <c r="I2704">
        <f>--ISNUMBER(IFERROR(SEARCH(Anketa!$E$3,'SDF biotopi'!$A2704,1),""))</f>
        <v>0</v>
      </c>
      <c r="J2704" t="str">
        <f>IF(I2704=1,COUNTIF($I$2:I2704,1),"")</f>
        <v/>
      </c>
      <c r="K2704" t="str">
        <f>IFERROR(INDEX($B$2:$B$2873,MATCH(ROWS($J$2:J2704),$J$2:$J$2873,0)),"")</f>
        <v/>
      </c>
    </row>
    <row r="2705" spans="1:11">
      <c r="A2705" s="60" t="s">
        <v>725</v>
      </c>
      <c r="B2705" s="60" t="s">
        <v>821</v>
      </c>
      <c r="C2705" s="59">
        <v>1.63</v>
      </c>
      <c r="D2705" s="60" t="s">
        <v>39</v>
      </c>
      <c r="E2705" s="60" t="s">
        <v>40</v>
      </c>
      <c r="F2705" s="60" t="s">
        <v>40</v>
      </c>
      <c r="G2705" s="60" t="s">
        <v>41</v>
      </c>
      <c r="H2705" s="60" t="s">
        <v>40</v>
      </c>
      <c r="I2705">
        <f>--ISNUMBER(IFERROR(SEARCH(Anketa!$E$3,'SDF biotopi'!$A2705,1),""))</f>
        <v>0</v>
      </c>
      <c r="J2705" t="str">
        <f>IF(I2705=1,COUNTIF($I$2:I2705,1),"")</f>
        <v/>
      </c>
      <c r="K2705" t="str">
        <f>IFERROR(INDEX($B$2:$B$2873,MATCH(ROWS($J$2:J2705),$J$2:$J$2873,0)),"")</f>
        <v/>
      </c>
    </row>
    <row r="2706" spans="1:11">
      <c r="A2706" s="60" t="s">
        <v>725</v>
      </c>
      <c r="B2706" s="60" t="s">
        <v>816</v>
      </c>
      <c r="C2706" s="59">
        <v>240.8</v>
      </c>
      <c r="D2706" s="60" t="s">
        <v>39</v>
      </c>
      <c r="E2706" s="60" t="s">
        <v>818</v>
      </c>
      <c r="F2706" s="60" t="s">
        <v>40</v>
      </c>
      <c r="G2706" s="60" t="s">
        <v>818</v>
      </c>
      <c r="H2706" s="60" t="s">
        <v>818</v>
      </c>
      <c r="I2706">
        <f>--ISNUMBER(IFERROR(SEARCH(Anketa!$E$3,'SDF biotopi'!$A2706,1),""))</f>
        <v>0</v>
      </c>
      <c r="J2706" t="str">
        <f>IF(I2706=1,COUNTIF($I$2:I2706,1),"")</f>
        <v/>
      </c>
      <c r="K2706" t="str">
        <f>IFERROR(INDEX($B$2:$B$2873,MATCH(ROWS($J$2:J2706),$J$2:$J$2873,0)),"")</f>
        <v/>
      </c>
    </row>
    <row r="2707" spans="1:11">
      <c r="A2707" s="60" t="s">
        <v>725</v>
      </c>
      <c r="B2707" s="60" t="s">
        <v>815</v>
      </c>
      <c r="C2707" s="59">
        <v>338.45</v>
      </c>
      <c r="D2707" s="60" t="s">
        <v>39</v>
      </c>
      <c r="E2707" s="60" t="s">
        <v>210</v>
      </c>
      <c r="F2707" s="60" t="s">
        <v>41</v>
      </c>
      <c r="G2707" s="60" t="s">
        <v>41</v>
      </c>
      <c r="H2707" s="60" t="s">
        <v>210</v>
      </c>
      <c r="I2707">
        <f>--ISNUMBER(IFERROR(SEARCH(Anketa!$E$3,'SDF biotopi'!$A2707,1),""))</f>
        <v>0</v>
      </c>
      <c r="J2707" t="str">
        <f>IF(I2707=1,COUNTIF($I$2:I2707,1),"")</f>
        <v/>
      </c>
      <c r="K2707" t="str">
        <f>IFERROR(INDEX($B$2:$B$2873,MATCH(ROWS($J$2:J2707),$J$2:$J$2873,0)),"")</f>
        <v/>
      </c>
    </row>
    <row r="2708" spans="1:11">
      <c r="A2708" s="60" t="s">
        <v>725</v>
      </c>
      <c r="B2708" s="60" t="s">
        <v>809</v>
      </c>
      <c r="C2708" s="59">
        <v>113.01</v>
      </c>
      <c r="D2708" s="60" t="s">
        <v>39</v>
      </c>
      <c r="E2708" s="60" t="s">
        <v>210</v>
      </c>
      <c r="F2708" s="60" t="s">
        <v>40</v>
      </c>
      <c r="G2708" s="60" t="s">
        <v>41</v>
      </c>
      <c r="H2708" s="60" t="s">
        <v>40</v>
      </c>
      <c r="I2708">
        <f>--ISNUMBER(IFERROR(SEARCH(Anketa!$E$3,'SDF biotopi'!$A2708,1),""))</f>
        <v>0</v>
      </c>
      <c r="J2708" t="str">
        <f>IF(I2708=1,COUNTIF($I$2:I2708,1),"")</f>
        <v/>
      </c>
      <c r="K2708" t="str">
        <f>IFERROR(INDEX($B$2:$B$2873,MATCH(ROWS($J$2:J2708),$J$2:$J$2873,0)),"")</f>
        <v/>
      </c>
    </row>
    <row r="2709" spans="1:11">
      <c r="A2709" s="60" t="s">
        <v>725</v>
      </c>
      <c r="B2709" s="60" t="s">
        <v>808</v>
      </c>
      <c r="C2709" s="59">
        <v>42.32</v>
      </c>
      <c r="D2709" s="60" t="s">
        <v>39</v>
      </c>
      <c r="E2709" s="60" t="s">
        <v>818</v>
      </c>
      <c r="F2709" s="60" t="s">
        <v>40</v>
      </c>
      <c r="G2709" s="60" t="s">
        <v>818</v>
      </c>
      <c r="H2709" s="60" t="s">
        <v>818</v>
      </c>
      <c r="I2709">
        <f>--ISNUMBER(IFERROR(SEARCH(Anketa!$E$3,'SDF biotopi'!$A2709,1),""))</f>
        <v>0</v>
      </c>
      <c r="J2709" t="str">
        <f>IF(I2709=1,COUNTIF($I$2:I2709,1),"")</f>
        <v/>
      </c>
      <c r="K2709" t="str">
        <f>IFERROR(INDEX($B$2:$B$2873,MATCH(ROWS($J$2:J2709),$J$2:$J$2873,0)),"")</f>
        <v/>
      </c>
    </row>
    <row r="2710" spans="1:11">
      <c r="A2710" s="60" t="s">
        <v>725</v>
      </c>
      <c r="B2710" s="60" t="s">
        <v>823</v>
      </c>
      <c r="C2710" s="59">
        <v>918.26</v>
      </c>
      <c r="D2710" s="60" t="s">
        <v>39</v>
      </c>
      <c r="E2710" s="60" t="s">
        <v>41</v>
      </c>
      <c r="F2710" s="60" t="s">
        <v>41</v>
      </c>
      <c r="G2710" s="60" t="s">
        <v>41</v>
      </c>
      <c r="H2710" s="60" t="s">
        <v>41</v>
      </c>
      <c r="I2710">
        <f>--ISNUMBER(IFERROR(SEARCH(Anketa!$E$3,'SDF biotopi'!$A2710,1),""))</f>
        <v>0</v>
      </c>
      <c r="J2710" t="str">
        <f>IF(I2710=1,COUNTIF($I$2:I2710,1),"")</f>
        <v/>
      </c>
      <c r="K2710" t="str">
        <f>IFERROR(INDEX($B$2:$B$2873,MATCH(ROWS($J$2:J2710),$J$2:$J$2873,0)),"")</f>
        <v/>
      </c>
    </row>
    <row r="2711" spans="1:11">
      <c r="A2711" s="60" t="s">
        <v>725</v>
      </c>
      <c r="B2711" s="60" t="s">
        <v>822</v>
      </c>
      <c r="C2711" s="59">
        <v>2.2400000000000002</v>
      </c>
      <c r="D2711" s="60" t="s">
        <v>39</v>
      </c>
      <c r="E2711" s="60" t="s">
        <v>818</v>
      </c>
      <c r="F2711" s="60" t="s">
        <v>40</v>
      </c>
      <c r="G2711" s="60" t="s">
        <v>818</v>
      </c>
      <c r="H2711" s="60" t="s">
        <v>818</v>
      </c>
      <c r="I2711">
        <f>--ISNUMBER(IFERROR(SEARCH(Anketa!$E$3,'SDF biotopi'!$A2711,1),""))</f>
        <v>0</v>
      </c>
      <c r="J2711" t="str">
        <f>IF(I2711=1,COUNTIF($I$2:I2711,1),"")</f>
        <v/>
      </c>
      <c r="K2711" t="str">
        <f>IFERROR(INDEX($B$2:$B$2873,MATCH(ROWS($J$2:J2711),$J$2:$J$2873,0)),"")</f>
        <v/>
      </c>
    </row>
    <row r="2712" spans="1:11">
      <c r="A2712" s="60" t="s">
        <v>725</v>
      </c>
      <c r="B2712" s="60" t="s">
        <v>814</v>
      </c>
      <c r="C2712" s="59">
        <v>6.65</v>
      </c>
      <c r="D2712" s="60" t="s">
        <v>39</v>
      </c>
      <c r="E2712" s="60" t="s">
        <v>818</v>
      </c>
      <c r="F2712" s="60" t="s">
        <v>40</v>
      </c>
      <c r="G2712" s="60" t="s">
        <v>818</v>
      </c>
      <c r="H2712" s="60" t="s">
        <v>818</v>
      </c>
      <c r="I2712">
        <f>--ISNUMBER(IFERROR(SEARCH(Anketa!$E$3,'SDF biotopi'!$A2712,1),""))</f>
        <v>0</v>
      </c>
      <c r="J2712" t="str">
        <f>IF(I2712=1,COUNTIF($I$2:I2712,1),"")</f>
        <v/>
      </c>
      <c r="K2712" t="str">
        <f>IFERROR(INDEX($B$2:$B$2873,MATCH(ROWS($J$2:J2712),$J$2:$J$2873,0)),"")</f>
        <v/>
      </c>
    </row>
    <row r="2713" spans="1:11">
      <c r="A2713" s="60" t="s">
        <v>725</v>
      </c>
      <c r="B2713" s="60" t="s">
        <v>827</v>
      </c>
      <c r="C2713" s="59">
        <v>55.05</v>
      </c>
      <c r="D2713" s="60" t="s">
        <v>39</v>
      </c>
      <c r="E2713" s="60" t="s">
        <v>818</v>
      </c>
      <c r="F2713" s="60" t="s">
        <v>40</v>
      </c>
      <c r="G2713" s="60" t="s">
        <v>818</v>
      </c>
      <c r="H2713" s="60" t="s">
        <v>818</v>
      </c>
      <c r="I2713">
        <f>--ISNUMBER(IFERROR(SEARCH(Anketa!$E$3,'SDF biotopi'!$A2713,1),""))</f>
        <v>0</v>
      </c>
      <c r="J2713" t="str">
        <f>IF(I2713=1,COUNTIF($I$2:I2713,1),"")</f>
        <v/>
      </c>
      <c r="K2713" t="str">
        <f>IFERROR(INDEX($B$2:$B$2873,MATCH(ROWS($J$2:J2713),$J$2:$J$2873,0)),"")</f>
        <v/>
      </c>
    </row>
    <row r="2714" spans="1:11">
      <c r="A2714" s="60" t="s">
        <v>725</v>
      </c>
      <c r="B2714" s="60" t="s">
        <v>812</v>
      </c>
      <c r="C2714" s="59">
        <v>16.07</v>
      </c>
      <c r="D2714" s="60" t="s">
        <v>39</v>
      </c>
      <c r="E2714" s="60" t="s">
        <v>40</v>
      </c>
      <c r="F2714" s="60" t="s">
        <v>40</v>
      </c>
      <c r="G2714" s="60" t="s">
        <v>41</v>
      </c>
      <c r="H2714" s="60" t="s">
        <v>40</v>
      </c>
      <c r="I2714">
        <f>--ISNUMBER(IFERROR(SEARCH(Anketa!$E$3,'SDF biotopi'!$A2714,1),""))</f>
        <v>0</v>
      </c>
      <c r="J2714" t="str">
        <f>IF(I2714=1,COUNTIF($I$2:I2714,1),"")</f>
        <v/>
      </c>
      <c r="K2714" t="str">
        <f>IFERROR(INDEX($B$2:$B$2873,MATCH(ROWS($J$2:J2714),$J$2:$J$2873,0)),"")</f>
        <v/>
      </c>
    </row>
    <row r="2715" spans="1:11">
      <c r="A2715" s="60" t="s">
        <v>727</v>
      </c>
      <c r="B2715" s="60" t="s">
        <v>809</v>
      </c>
      <c r="C2715" s="59">
        <v>73.98</v>
      </c>
      <c r="D2715" s="60" t="s">
        <v>39</v>
      </c>
      <c r="E2715" s="60" t="s">
        <v>40</v>
      </c>
      <c r="F2715" s="60" t="s">
        <v>40</v>
      </c>
      <c r="G2715" s="60" t="s">
        <v>210</v>
      </c>
      <c r="H2715" s="60" t="s">
        <v>40</v>
      </c>
      <c r="I2715">
        <f>--ISNUMBER(IFERROR(SEARCH(Anketa!$E$3,'SDF biotopi'!$A2715,1),""))</f>
        <v>0</v>
      </c>
      <c r="J2715" t="str">
        <f>IF(I2715=1,COUNTIF($I$2:I2715,1),"")</f>
        <v/>
      </c>
      <c r="K2715" t="str">
        <f>IFERROR(INDEX($B$2:$B$2873,MATCH(ROWS($J$2:J2715),$J$2:$J$2873,0)),"")</f>
        <v/>
      </c>
    </row>
    <row r="2716" spans="1:11">
      <c r="A2716" s="60" t="s">
        <v>727</v>
      </c>
      <c r="B2716" s="60" t="s">
        <v>823</v>
      </c>
      <c r="C2716" s="59">
        <v>173.44</v>
      </c>
      <c r="D2716" s="60" t="s">
        <v>39</v>
      </c>
      <c r="E2716" s="60" t="s">
        <v>210</v>
      </c>
      <c r="F2716" s="60" t="s">
        <v>40</v>
      </c>
      <c r="G2716" s="60" t="s">
        <v>210</v>
      </c>
      <c r="H2716" s="60" t="s">
        <v>41</v>
      </c>
      <c r="I2716">
        <f>--ISNUMBER(IFERROR(SEARCH(Anketa!$E$3,'SDF biotopi'!$A2716,1),""))</f>
        <v>0</v>
      </c>
      <c r="J2716" t="str">
        <f>IF(I2716=1,COUNTIF($I$2:I2716,1),"")</f>
        <v/>
      </c>
      <c r="K2716" t="str">
        <f>IFERROR(INDEX($B$2:$B$2873,MATCH(ROWS($J$2:J2716),$J$2:$J$2873,0)),"")</f>
        <v/>
      </c>
    </row>
    <row r="2717" spans="1:11">
      <c r="A2717" s="60" t="s">
        <v>727</v>
      </c>
      <c r="B2717" s="60" t="s">
        <v>814</v>
      </c>
      <c r="C2717" s="59">
        <v>139.59</v>
      </c>
      <c r="D2717" s="60" t="s">
        <v>39</v>
      </c>
      <c r="E2717" s="60" t="s">
        <v>818</v>
      </c>
      <c r="F2717" s="60" t="s">
        <v>40</v>
      </c>
      <c r="G2717" s="60" t="s">
        <v>818</v>
      </c>
      <c r="H2717" s="60" t="s">
        <v>818</v>
      </c>
      <c r="I2717">
        <f>--ISNUMBER(IFERROR(SEARCH(Anketa!$E$3,'SDF biotopi'!$A2717,1),""))</f>
        <v>0</v>
      </c>
      <c r="J2717" t="str">
        <f>IF(I2717=1,COUNTIF($I$2:I2717,1),"")</f>
        <v/>
      </c>
      <c r="K2717" t="str">
        <f>IFERROR(INDEX($B$2:$B$2873,MATCH(ROWS($J$2:J2717),$J$2:$J$2873,0)),"")</f>
        <v/>
      </c>
    </row>
    <row r="2718" spans="1:11">
      <c r="A2718" s="60" t="s">
        <v>727</v>
      </c>
      <c r="B2718" s="60" t="s">
        <v>825</v>
      </c>
      <c r="C2718" s="59">
        <v>333.29</v>
      </c>
      <c r="D2718" s="60" t="s">
        <v>39</v>
      </c>
      <c r="E2718" s="60" t="s">
        <v>41</v>
      </c>
      <c r="F2718" s="60" t="s">
        <v>41</v>
      </c>
      <c r="G2718" s="60" t="s">
        <v>41</v>
      </c>
      <c r="H2718" s="60" t="s">
        <v>41</v>
      </c>
      <c r="I2718">
        <f>--ISNUMBER(IFERROR(SEARCH(Anketa!$E$3,'SDF biotopi'!$A2718,1),""))</f>
        <v>0</v>
      </c>
      <c r="J2718" t="str">
        <f>IF(I2718=1,COUNTIF($I$2:I2718,1),"")</f>
        <v/>
      </c>
      <c r="K2718" t="str">
        <f>IFERROR(INDEX($B$2:$B$2873,MATCH(ROWS($J$2:J2718),$J$2:$J$2873,0)),"")</f>
        <v/>
      </c>
    </row>
    <row r="2719" spans="1:11">
      <c r="A2719" s="60" t="s">
        <v>727</v>
      </c>
      <c r="B2719" s="60" t="s">
        <v>808</v>
      </c>
      <c r="C2719" s="59">
        <v>397.33</v>
      </c>
      <c r="D2719" s="60" t="s">
        <v>39</v>
      </c>
      <c r="E2719" s="60" t="s">
        <v>210</v>
      </c>
      <c r="F2719" s="60" t="s">
        <v>40</v>
      </c>
      <c r="G2719" s="60" t="s">
        <v>210</v>
      </c>
      <c r="H2719" s="60" t="s">
        <v>210</v>
      </c>
      <c r="I2719">
        <f>--ISNUMBER(IFERROR(SEARCH(Anketa!$E$3,'SDF biotopi'!$A2719,1),""))</f>
        <v>0</v>
      </c>
      <c r="J2719" t="str">
        <f>IF(I2719=1,COUNTIF($I$2:I2719,1),"")</f>
        <v/>
      </c>
      <c r="K2719" t="str">
        <f>IFERROR(INDEX($B$2:$B$2873,MATCH(ROWS($J$2:J2719),$J$2:$J$2873,0)),"")</f>
        <v/>
      </c>
    </row>
    <row r="2720" spans="1:11">
      <c r="A2720" s="60" t="s">
        <v>727</v>
      </c>
      <c r="B2720" s="60" t="s">
        <v>839</v>
      </c>
      <c r="C2720" s="59">
        <v>0.81</v>
      </c>
      <c r="D2720" s="60" t="s">
        <v>39</v>
      </c>
      <c r="E2720" s="60" t="s">
        <v>210</v>
      </c>
      <c r="F2720" s="60" t="s">
        <v>41</v>
      </c>
      <c r="G2720" s="60" t="s">
        <v>210</v>
      </c>
      <c r="H2720" s="60" t="s">
        <v>210</v>
      </c>
      <c r="I2720">
        <f>--ISNUMBER(IFERROR(SEARCH(Anketa!$E$3,'SDF biotopi'!$A2720,1),""))</f>
        <v>0</v>
      </c>
      <c r="J2720" t="str">
        <f>IF(I2720=1,COUNTIF($I$2:I2720,1),"")</f>
        <v/>
      </c>
      <c r="K2720" t="str">
        <f>IFERROR(INDEX($B$2:$B$2873,MATCH(ROWS($J$2:J2720),$J$2:$J$2873,0)),"")</f>
        <v/>
      </c>
    </row>
    <row r="2721" spans="1:11">
      <c r="A2721" s="60" t="s">
        <v>727</v>
      </c>
      <c r="B2721" s="60" t="s">
        <v>843</v>
      </c>
      <c r="C2721" s="59">
        <v>1.0900000000000001</v>
      </c>
      <c r="D2721" s="60" t="s">
        <v>39</v>
      </c>
      <c r="E2721" s="60" t="s">
        <v>41</v>
      </c>
      <c r="F2721" s="60" t="s">
        <v>41</v>
      </c>
      <c r="G2721" s="60" t="s">
        <v>210</v>
      </c>
      <c r="H2721" s="60" t="s">
        <v>41</v>
      </c>
      <c r="I2721">
        <f>--ISNUMBER(IFERROR(SEARCH(Anketa!$E$3,'SDF biotopi'!$A2721,1),""))</f>
        <v>0</v>
      </c>
      <c r="J2721" t="str">
        <f>IF(I2721=1,COUNTIF($I$2:I2721,1),"")</f>
        <v/>
      </c>
      <c r="K2721" t="str">
        <f>IFERROR(INDEX($B$2:$B$2873,MATCH(ROWS($J$2:J2721),$J$2:$J$2873,0)),"")</f>
        <v/>
      </c>
    </row>
    <row r="2722" spans="1:11">
      <c r="A2722" s="60" t="s">
        <v>727</v>
      </c>
      <c r="B2722" s="60" t="s">
        <v>820</v>
      </c>
      <c r="C2722" s="59">
        <v>601.20000000000005</v>
      </c>
      <c r="D2722" s="60" t="s">
        <v>39</v>
      </c>
      <c r="E2722" s="60" t="s">
        <v>41</v>
      </c>
      <c r="F2722" s="60" t="s">
        <v>40</v>
      </c>
      <c r="G2722" s="60" t="s">
        <v>41</v>
      </c>
      <c r="H2722" s="60" t="s">
        <v>40</v>
      </c>
      <c r="I2722">
        <f>--ISNUMBER(IFERROR(SEARCH(Anketa!$E$3,'SDF biotopi'!$A2722,1),""))</f>
        <v>0</v>
      </c>
      <c r="J2722" t="str">
        <f>IF(I2722=1,COUNTIF($I$2:I2722,1),"")</f>
        <v/>
      </c>
      <c r="K2722" t="str">
        <f>IFERROR(INDEX($B$2:$B$2873,MATCH(ROWS($J$2:J2722),$J$2:$J$2873,0)),"")</f>
        <v/>
      </c>
    </row>
    <row r="2723" spans="1:11">
      <c r="A2723" s="60" t="s">
        <v>727</v>
      </c>
      <c r="B2723" s="60" t="s">
        <v>811</v>
      </c>
      <c r="C2723" s="59">
        <v>47.55</v>
      </c>
      <c r="D2723" s="60" t="s">
        <v>39</v>
      </c>
      <c r="E2723" s="60" t="s">
        <v>40</v>
      </c>
      <c r="F2723" s="60" t="s">
        <v>40</v>
      </c>
      <c r="G2723" s="60" t="s">
        <v>41</v>
      </c>
      <c r="H2723" s="60" t="s">
        <v>41</v>
      </c>
      <c r="I2723">
        <f>--ISNUMBER(IFERROR(SEARCH(Anketa!$E$3,'SDF biotopi'!$A2723,1),""))</f>
        <v>0</v>
      </c>
      <c r="J2723" t="str">
        <f>IF(I2723=1,COUNTIF($I$2:I2723,1),"")</f>
        <v/>
      </c>
      <c r="K2723" t="str">
        <f>IFERROR(INDEX($B$2:$B$2873,MATCH(ROWS($J$2:J2723),$J$2:$J$2873,0)),"")</f>
        <v/>
      </c>
    </row>
    <row r="2724" spans="1:11">
      <c r="A2724" s="60" t="s">
        <v>727</v>
      </c>
      <c r="B2724" s="60" t="s">
        <v>816</v>
      </c>
      <c r="C2724" s="59">
        <v>158.38</v>
      </c>
      <c r="D2724" s="60" t="s">
        <v>39</v>
      </c>
      <c r="E2724" s="60" t="s">
        <v>818</v>
      </c>
      <c r="F2724" s="60" t="s">
        <v>40</v>
      </c>
      <c r="G2724" s="60" t="s">
        <v>818</v>
      </c>
      <c r="H2724" s="60" t="s">
        <v>818</v>
      </c>
      <c r="I2724">
        <f>--ISNUMBER(IFERROR(SEARCH(Anketa!$E$3,'SDF biotopi'!$A2724,1),""))</f>
        <v>0</v>
      </c>
      <c r="J2724" t="str">
        <f>IF(I2724=1,COUNTIF($I$2:I2724,1),"")</f>
        <v/>
      </c>
      <c r="K2724" t="str">
        <f>IFERROR(INDEX($B$2:$B$2873,MATCH(ROWS($J$2:J2724),$J$2:$J$2873,0)),"")</f>
        <v/>
      </c>
    </row>
    <row r="2725" spans="1:11">
      <c r="A2725" s="60" t="s">
        <v>727</v>
      </c>
      <c r="B2725" s="60" t="s">
        <v>812</v>
      </c>
      <c r="C2725" s="59">
        <v>177.78</v>
      </c>
      <c r="D2725" s="60" t="s">
        <v>39</v>
      </c>
      <c r="E2725" s="60" t="s">
        <v>210</v>
      </c>
      <c r="F2725" s="60" t="s">
        <v>40</v>
      </c>
      <c r="G2725" s="60" t="s">
        <v>210</v>
      </c>
      <c r="H2725" s="60" t="s">
        <v>210</v>
      </c>
      <c r="I2725">
        <f>--ISNUMBER(IFERROR(SEARCH(Anketa!$E$3,'SDF biotopi'!$A2725,1),""))</f>
        <v>0</v>
      </c>
      <c r="J2725" t="str">
        <f>IF(I2725=1,COUNTIF($I$2:I2725,1),"")</f>
        <v/>
      </c>
      <c r="K2725" t="str">
        <f>IFERROR(INDEX($B$2:$B$2873,MATCH(ROWS($J$2:J2725),$J$2:$J$2873,0)),"")</f>
        <v/>
      </c>
    </row>
    <row r="2726" spans="1:11">
      <c r="A2726" s="60" t="s">
        <v>727</v>
      </c>
      <c r="B2726" s="60" t="s">
        <v>827</v>
      </c>
      <c r="C2726" s="59">
        <v>27.62</v>
      </c>
      <c r="D2726" s="60" t="s">
        <v>39</v>
      </c>
      <c r="E2726" s="60" t="s">
        <v>818</v>
      </c>
      <c r="F2726" s="60" t="s">
        <v>40</v>
      </c>
      <c r="G2726" s="60" t="s">
        <v>818</v>
      </c>
      <c r="H2726" s="60" t="s">
        <v>818</v>
      </c>
      <c r="I2726">
        <f>--ISNUMBER(IFERROR(SEARCH(Anketa!$E$3,'SDF biotopi'!$A2726,1),""))</f>
        <v>0</v>
      </c>
      <c r="J2726" t="str">
        <f>IF(I2726=1,COUNTIF($I$2:I2726,1),"")</f>
        <v/>
      </c>
      <c r="K2726" t="str">
        <f>IFERROR(INDEX($B$2:$B$2873,MATCH(ROWS($J$2:J2726),$J$2:$J$2873,0)),"")</f>
        <v/>
      </c>
    </row>
    <row r="2727" spans="1:11">
      <c r="A2727" s="60" t="s">
        <v>727</v>
      </c>
      <c r="B2727" s="60" t="s">
        <v>840</v>
      </c>
      <c r="C2727" s="59">
        <v>39.159999999999997</v>
      </c>
      <c r="D2727" s="60" t="s">
        <v>39</v>
      </c>
      <c r="E2727" s="60" t="s">
        <v>40</v>
      </c>
      <c r="F2727" s="60" t="s">
        <v>40</v>
      </c>
      <c r="G2727" s="60" t="s">
        <v>41</v>
      </c>
      <c r="H2727" s="60" t="s">
        <v>40</v>
      </c>
      <c r="I2727">
        <f>--ISNUMBER(IFERROR(SEARCH(Anketa!$E$3,'SDF biotopi'!$A2727,1),""))</f>
        <v>0</v>
      </c>
      <c r="J2727" t="str">
        <f>IF(I2727=1,COUNTIF($I$2:I2727,1),"")</f>
        <v/>
      </c>
      <c r="K2727" t="str">
        <f>IFERROR(INDEX($B$2:$B$2873,MATCH(ROWS($J$2:J2727),$J$2:$J$2873,0)),"")</f>
        <v/>
      </c>
    </row>
    <row r="2728" spans="1:11">
      <c r="A2728" s="60" t="s">
        <v>727</v>
      </c>
      <c r="B2728" s="60" t="s">
        <v>822</v>
      </c>
      <c r="C2728" s="59">
        <v>507.23</v>
      </c>
      <c r="D2728" s="60" t="s">
        <v>39</v>
      </c>
      <c r="E2728" s="60" t="s">
        <v>210</v>
      </c>
      <c r="F2728" s="60" t="s">
        <v>210</v>
      </c>
      <c r="G2728" s="60" t="s">
        <v>40</v>
      </c>
      <c r="H2728" s="60" t="s">
        <v>210</v>
      </c>
      <c r="I2728">
        <f>--ISNUMBER(IFERROR(SEARCH(Anketa!$E$3,'SDF biotopi'!$A2728,1),""))</f>
        <v>0</v>
      </c>
      <c r="J2728" t="str">
        <f>IF(I2728=1,COUNTIF($I$2:I2728,1),"")</f>
        <v/>
      </c>
      <c r="K2728" t="str">
        <f>IFERROR(INDEX($B$2:$B$2873,MATCH(ROWS($J$2:J2728),$J$2:$J$2873,0)),"")</f>
        <v/>
      </c>
    </row>
    <row r="2729" spans="1:11">
      <c r="A2729" s="60" t="s">
        <v>727</v>
      </c>
      <c r="B2729" s="60" t="s">
        <v>835</v>
      </c>
      <c r="C2729" s="59">
        <v>775.67</v>
      </c>
      <c r="D2729" s="60" t="s">
        <v>39</v>
      </c>
      <c r="E2729" s="60" t="s">
        <v>40</v>
      </c>
      <c r="F2729" s="60" t="s">
        <v>210</v>
      </c>
      <c r="G2729" s="60" t="s">
        <v>41</v>
      </c>
      <c r="H2729" s="60" t="s">
        <v>210</v>
      </c>
      <c r="I2729">
        <f>--ISNUMBER(IFERROR(SEARCH(Anketa!$E$3,'SDF biotopi'!$A2729,1),""))</f>
        <v>0</v>
      </c>
      <c r="J2729" t="str">
        <f>IF(I2729=1,COUNTIF($I$2:I2729,1),"")</f>
        <v/>
      </c>
      <c r="K2729" t="str">
        <f>IFERROR(INDEX($B$2:$B$2873,MATCH(ROWS($J$2:J2729),$J$2:$J$2873,0)),"")</f>
        <v/>
      </c>
    </row>
    <row r="2730" spans="1:11">
      <c r="A2730" s="60" t="s">
        <v>727</v>
      </c>
      <c r="B2730" s="60" t="s">
        <v>865</v>
      </c>
      <c r="C2730" s="59">
        <v>2523.42</v>
      </c>
      <c r="D2730" s="60" t="s">
        <v>39</v>
      </c>
      <c r="E2730" s="60" t="s">
        <v>818</v>
      </c>
      <c r="F2730" s="60" t="s">
        <v>210</v>
      </c>
      <c r="G2730" s="60" t="s">
        <v>818</v>
      </c>
      <c r="H2730" s="60" t="s">
        <v>818</v>
      </c>
      <c r="I2730">
        <f>--ISNUMBER(IFERROR(SEARCH(Anketa!$E$3,'SDF biotopi'!$A2730,1),""))</f>
        <v>0</v>
      </c>
      <c r="J2730" t="str">
        <f>IF(I2730=1,COUNTIF($I$2:I2730,1),"")</f>
        <v/>
      </c>
      <c r="K2730" t="str">
        <f>IFERROR(INDEX($B$2:$B$2873,MATCH(ROWS($J$2:J2730),$J$2:$J$2873,0)),"")</f>
        <v/>
      </c>
    </row>
    <row r="2731" spans="1:11">
      <c r="A2731" s="60" t="s">
        <v>727</v>
      </c>
      <c r="B2731" s="60" t="s">
        <v>821</v>
      </c>
      <c r="C2731" s="59">
        <v>2.5499999999999998</v>
      </c>
      <c r="D2731" s="60" t="s">
        <v>39</v>
      </c>
      <c r="E2731" s="60" t="s">
        <v>210</v>
      </c>
      <c r="F2731" s="60" t="s">
        <v>40</v>
      </c>
      <c r="G2731" s="60" t="s">
        <v>41</v>
      </c>
      <c r="H2731" s="60" t="s">
        <v>210</v>
      </c>
      <c r="I2731">
        <f>--ISNUMBER(IFERROR(SEARCH(Anketa!$E$3,'SDF biotopi'!$A2731,1),""))</f>
        <v>0</v>
      </c>
      <c r="J2731" t="str">
        <f>IF(I2731=1,COUNTIF($I$2:I2731,1),"")</f>
        <v/>
      </c>
      <c r="K2731" t="str">
        <f>IFERROR(INDEX($B$2:$B$2873,MATCH(ROWS($J$2:J2731),$J$2:$J$2873,0)),"")</f>
        <v/>
      </c>
    </row>
    <row r="2732" spans="1:11">
      <c r="A2732" s="60" t="s">
        <v>727</v>
      </c>
      <c r="B2732" s="60" t="s">
        <v>844</v>
      </c>
      <c r="C2732" s="59">
        <v>0.08</v>
      </c>
      <c r="D2732" s="60" t="s">
        <v>39</v>
      </c>
      <c r="E2732" s="60" t="s">
        <v>818</v>
      </c>
      <c r="F2732" s="60" t="s">
        <v>40</v>
      </c>
      <c r="G2732" s="60" t="s">
        <v>818</v>
      </c>
      <c r="H2732" s="60" t="s">
        <v>818</v>
      </c>
      <c r="I2732">
        <f>--ISNUMBER(IFERROR(SEARCH(Anketa!$E$3,'SDF biotopi'!$A2732,1),""))</f>
        <v>0</v>
      </c>
      <c r="J2732" t="str">
        <f>IF(I2732=1,COUNTIF($I$2:I2732,1),"")</f>
        <v/>
      </c>
      <c r="K2732" t="str">
        <f>IFERROR(INDEX($B$2:$B$2873,MATCH(ROWS($J$2:J2732),$J$2:$J$2873,0)),"")</f>
        <v/>
      </c>
    </row>
    <row r="2733" spans="1:11">
      <c r="A2733" s="60" t="s">
        <v>727</v>
      </c>
      <c r="B2733" s="60" t="s">
        <v>805</v>
      </c>
      <c r="C2733" s="59">
        <v>3.19</v>
      </c>
      <c r="D2733" s="60" t="s">
        <v>39</v>
      </c>
      <c r="E2733" s="60" t="s">
        <v>818</v>
      </c>
      <c r="F2733" s="60" t="s">
        <v>40</v>
      </c>
      <c r="G2733" s="60" t="s">
        <v>818</v>
      </c>
      <c r="H2733" s="60" t="s">
        <v>818</v>
      </c>
      <c r="I2733">
        <f>--ISNUMBER(IFERROR(SEARCH(Anketa!$E$3,'SDF biotopi'!$A2733,1),""))</f>
        <v>0</v>
      </c>
      <c r="J2733" t="str">
        <f>IF(I2733=1,COUNTIF($I$2:I2733,1),"")</f>
        <v/>
      </c>
      <c r="K2733" t="str">
        <f>IFERROR(INDEX($B$2:$B$2873,MATCH(ROWS($J$2:J2733),$J$2:$J$2873,0)),"")</f>
        <v/>
      </c>
    </row>
    <row r="2734" spans="1:11">
      <c r="A2734" s="60" t="s">
        <v>727</v>
      </c>
      <c r="B2734" s="60" t="s">
        <v>837</v>
      </c>
      <c r="C2734" s="59">
        <v>126.37</v>
      </c>
      <c r="D2734" s="60" t="s">
        <v>39</v>
      </c>
      <c r="E2734" s="60" t="s">
        <v>210</v>
      </c>
      <c r="F2734" s="60" t="s">
        <v>210</v>
      </c>
      <c r="G2734" s="60" t="s">
        <v>41</v>
      </c>
      <c r="H2734" s="60" t="s">
        <v>210</v>
      </c>
      <c r="I2734">
        <f>--ISNUMBER(IFERROR(SEARCH(Anketa!$E$3,'SDF biotopi'!$A2734,1),""))</f>
        <v>0</v>
      </c>
      <c r="J2734" t="str">
        <f>IF(I2734=1,COUNTIF($I$2:I2734,1),"")</f>
        <v/>
      </c>
      <c r="K2734" t="str">
        <f>IFERROR(INDEX($B$2:$B$2873,MATCH(ROWS($J$2:J2734),$J$2:$J$2873,0)),"")</f>
        <v/>
      </c>
    </row>
    <row r="2735" spans="1:11">
      <c r="A2735" s="60" t="s">
        <v>727</v>
      </c>
      <c r="B2735" s="60" t="s">
        <v>836</v>
      </c>
      <c r="C2735" s="59">
        <v>8.6999999999999993</v>
      </c>
      <c r="D2735" s="60" t="s">
        <v>39</v>
      </c>
      <c r="E2735" s="60" t="s">
        <v>818</v>
      </c>
      <c r="F2735" s="60" t="s">
        <v>40</v>
      </c>
      <c r="G2735" s="60" t="s">
        <v>818</v>
      </c>
      <c r="H2735" s="60" t="s">
        <v>818</v>
      </c>
      <c r="I2735">
        <f>--ISNUMBER(IFERROR(SEARCH(Anketa!$E$3,'SDF biotopi'!$A2735,1),""))</f>
        <v>0</v>
      </c>
      <c r="J2735" t="str">
        <f>IF(I2735=1,COUNTIF($I$2:I2735,1),"")</f>
        <v/>
      </c>
      <c r="K2735" t="str">
        <f>IFERROR(INDEX($B$2:$B$2873,MATCH(ROWS($J$2:J2735),$J$2:$J$2873,0)),"")</f>
        <v/>
      </c>
    </row>
    <row r="2736" spans="1:11">
      <c r="A2736" s="60" t="s">
        <v>727</v>
      </c>
      <c r="B2736" s="60" t="s">
        <v>829</v>
      </c>
      <c r="C2736" s="59">
        <v>4.5999999999999996</v>
      </c>
      <c r="D2736" s="60" t="s">
        <v>39</v>
      </c>
      <c r="E2736" s="60" t="s">
        <v>41</v>
      </c>
      <c r="F2736" s="60" t="s">
        <v>41</v>
      </c>
      <c r="G2736" s="60" t="s">
        <v>41</v>
      </c>
      <c r="H2736" s="60" t="s">
        <v>41</v>
      </c>
      <c r="I2736">
        <f>--ISNUMBER(IFERROR(SEARCH(Anketa!$E$3,'SDF biotopi'!$A2736,1),""))</f>
        <v>0</v>
      </c>
      <c r="J2736" t="str">
        <f>IF(I2736=1,COUNTIF($I$2:I2736,1),"")</f>
        <v/>
      </c>
      <c r="K2736" t="str">
        <f>IFERROR(INDEX($B$2:$B$2873,MATCH(ROWS($J$2:J2736),$J$2:$J$2873,0)),"")</f>
        <v/>
      </c>
    </row>
    <row r="2737" spans="1:11">
      <c r="A2737" s="60" t="s">
        <v>727</v>
      </c>
      <c r="B2737" s="60" t="s">
        <v>810</v>
      </c>
      <c r="C2737" s="59">
        <v>248.08</v>
      </c>
      <c r="D2737" s="60" t="s">
        <v>39</v>
      </c>
      <c r="E2737" s="60" t="s">
        <v>210</v>
      </c>
      <c r="F2737" s="60" t="s">
        <v>40</v>
      </c>
      <c r="G2737" s="60" t="s">
        <v>210</v>
      </c>
      <c r="H2737" s="60" t="s">
        <v>41</v>
      </c>
      <c r="I2737">
        <f>--ISNUMBER(IFERROR(SEARCH(Anketa!$E$3,'SDF biotopi'!$A2737,1),""))</f>
        <v>0</v>
      </c>
      <c r="J2737" t="str">
        <f>IF(I2737=1,COUNTIF($I$2:I2737,1),"")</f>
        <v/>
      </c>
      <c r="K2737" t="str">
        <f>IFERROR(INDEX($B$2:$B$2873,MATCH(ROWS($J$2:J2737),$J$2:$J$2873,0)),"")</f>
        <v/>
      </c>
    </row>
    <row r="2738" spans="1:11">
      <c r="A2738" s="60" t="s">
        <v>727</v>
      </c>
      <c r="B2738" s="60" t="s">
        <v>803</v>
      </c>
      <c r="C2738" s="59">
        <v>132.79</v>
      </c>
      <c r="D2738" s="60" t="s">
        <v>39</v>
      </c>
      <c r="E2738" s="60" t="s">
        <v>40</v>
      </c>
      <c r="F2738" s="60" t="s">
        <v>41</v>
      </c>
      <c r="G2738" s="60" t="s">
        <v>41</v>
      </c>
      <c r="H2738" s="60" t="s">
        <v>40</v>
      </c>
      <c r="I2738">
        <f>--ISNUMBER(IFERROR(SEARCH(Anketa!$E$3,'SDF biotopi'!$A2738,1),""))</f>
        <v>0</v>
      </c>
      <c r="J2738" t="str">
        <f>IF(I2738=1,COUNTIF($I$2:I2738,1),"")</f>
        <v/>
      </c>
      <c r="K2738" t="str">
        <f>IFERROR(INDEX($B$2:$B$2873,MATCH(ROWS($J$2:J2738),$J$2:$J$2873,0)),"")</f>
        <v/>
      </c>
    </row>
    <row r="2739" spans="1:11">
      <c r="A2739" s="60" t="s">
        <v>727</v>
      </c>
      <c r="B2739" s="60" t="s">
        <v>813</v>
      </c>
      <c r="C2739" s="59">
        <v>2.1</v>
      </c>
      <c r="D2739" s="60" t="s">
        <v>39</v>
      </c>
      <c r="E2739" s="60" t="s">
        <v>210</v>
      </c>
      <c r="F2739" s="60" t="s">
        <v>40</v>
      </c>
      <c r="G2739" s="60" t="s">
        <v>210</v>
      </c>
      <c r="H2739" s="60" t="s">
        <v>40</v>
      </c>
      <c r="I2739">
        <f>--ISNUMBER(IFERROR(SEARCH(Anketa!$E$3,'SDF biotopi'!$A2739,1),""))</f>
        <v>0</v>
      </c>
      <c r="J2739" t="str">
        <f>IF(I2739=1,COUNTIF($I$2:I2739,1),"")</f>
        <v/>
      </c>
      <c r="K2739" t="str">
        <f>IFERROR(INDEX($B$2:$B$2873,MATCH(ROWS($J$2:J2739),$J$2:$J$2873,0)),"")</f>
        <v/>
      </c>
    </row>
    <row r="2740" spans="1:11">
      <c r="A2740" s="60" t="s">
        <v>727</v>
      </c>
      <c r="B2740" s="60" t="s">
        <v>802</v>
      </c>
      <c r="C2740" s="59">
        <v>1063.3599999999999</v>
      </c>
      <c r="D2740" s="60" t="s">
        <v>39</v>
      </c>
      <c r="E2740" s="60" t="s">
        <v>210</v>
      </c>
      <c r="F2740" s="60" t="s">
        <v>41</v>
      </c>
      <c r="G2740" s="60" t="s">
        <v>41</v>
      </c>
      <c r="H2740" s="60" t="s">
        <v>210</v>
      </c>
      <c r="I2740">
        <f>--ISNUMBER(IFERROR(SEARCH(Anketa!$E$3,'SDF biotopi'!$A2740,1),""))</f>
        <v>0</v>
      </c>
      <c r="J2740" t="str">
        <f>IF(I2740=1,COUNTIF($I$2:I2740,1),"")</f>
        <v/>
      </c>
      <c r="K2740" t="str">
        <f>IFERROR(INDEX($B$2:$B$2873,MATCH(ROWS($J$2:J2740),$J$2:$J$2873,0)),"")</f>
        <v/>
      </c>
    </row>
    <row r="2741" spans="1:11">
      <c r="A2741" s="60" t="s">
        <v>727</v>
      </c>
      <c r="B2741" s="60" t="s">
        <v>807</v>
      </c>
      <c r="C2741" s="59">
        <v>23.85</v>
      </c>
      <c r="D2741" s="60" t="s">
        <v>39</v>
      </c>
      <c r="E2741" s="60" t="s">
        <v>210</v>
      </c>
      <c r="F2741" s="60" t="s">
        <v>40</v>
      </c>
      <c r="G2741" s="60" t="s">
        <v>210</v>
      </c>
      <c r="H2741" s="60" t="s">
        <v>40</v>
      </c>
      <c r="I2741">
        <f>--ISNUMBER(IFERROR(SEARCH(Anketa!$E$3,'SDF biotopi'!$A2741,1),""))</f>
        <v>0</v>
      </c>
      <c r="J2741" t="str">
        <f>IF(I2741=1,COUNTIF($I$2:I2741,1),"")</f>
        <v/>
      </c>
      <c r="K2741" t="str">
        <f>IFERROR(INDEX($B$2:$B$2873,MATCH(ROWS($J$2:J2741),$J$2:$J$2873,0)),"")</f>
        <v/>
      </c>
    </row>
    <row r="2742" spans="1:11">
      <c r="A2742" s="60" t="s">
        <v>727</v>
      </c>
      <c r="B2742" s="60" t="s">
        <v>815</v>
      </c>
      <c r="C2742" s="59">
        <v>209.79</v>
      </c>
      <c r="D2742" s="60" t="s">
        <v>39</v>
      </c>
      <c r="E2742" s="60" t="s">
        <v>210</v>
      </c>
      <c r="F2742" s="60" t="s">
        <v>40</v>
      </c>
      <c r="G2742" s="60" t="s">
        <v>41</v>
      </c>
      <c r="H2742" s="60" t="s">
        <v>210</v>
      </c>
      <c r="I2742">
        <f>--ISNUMBER(IFERROR(SEARCH(Anketa!$E$3,'SDF biotopi'!$A2742,1),""))</f>
        <v>0</v>
      </c>
      <c r="J2742" t="str">
        <f>IF(I2742=1,COUNTIF($I$2:I2742,1),"")</f>
        <v/>
      </c>
      <c r="K2742" t="str">
        <f>IFERROR(INDEX($B$2:$B$2873,MATCH(ROWS($J$2:J2742),$J$2:$J$2873,0)),"")</f>
        <v/>
      </c>
    </row>
    <row r="2743" spans="1:11">
      <c r="A2743" s="60" t="s">
        <v>727</v>
      </c>
      <c r="B2743" s="60" t="s">
        <v>831</v>
      </c>
      <c r="C2743" s="59">
        <v>2.96</v>
      </c>
      <c r="D2743" s="60" t="s">
        <v>39</v>
      </c>
      <c r="E2743" s="60" t="s">
        <v>210</v>
      </c>
      <c r="F2743" s="60" t="s">
        <v>40</v>
      </c>
      <c r="G2743" s="60" t="s">
        <v>41</v>
      </c>
      <c r="H2743" s="60" t="s">
        <v>41</v>
      </c>
      <c r="I2743">
        <f>--ISNUMBER(IFERROR(SEARCH(Anketa!$E$3,'SDF biotopi'!$A2743,1),""))</f>
        <v>0</v>
      </c>
      <c r="J2743" t="str">
        <f>IF(I2743=1,COUNTIF($I$2:I2743,1),"")</f>
        <v/>
      </c>
      <c r="K2743" t="str">
        <f>IFERROR(INDEX($B$2:$B$2873,MATCH(ROWS($J$2:J2743),$J$2:$J$2873,0)),"")</f>
        <v/>
      </c>
    </row>
    <row r="2744" spans="1:11">
      <c r="A2744" s="60" t="s">
        <v>727</v>
      </c>
      <c r="B2744" s="60" t="s">
        <v>817</v>
      </c>
      <c r="C2744" s="59">
        <v>212.75</v>
      </c>
      <c r="D2744" s="60" t="s">
        <v>39</v>
      </c>
      <c r="E2744" s="60" t="s">
        <v>210</v>
      </c>
      <c r="F2744" s="60" t="s">
        <v>40</v>
      </c>
      <c r="G2744" s="60" t="s">
        <v>41</v>
      </c>
      <c r="H2744" s="60" t="s">
        <v>210</v>
      </c>
      <c r="I2744">
        <f>--ISNUMBER(IFERROR(SEARCH(Anketa!$E$3,'SDF biotopi'!$A2744,1),""))</f>
        <v>0</v>
      </c>
      <c r="J2744" t="str">
        <f>IF(I2744=1,COUNTIF($I$2:I2744,1),"")</f>
        <v/>
      </c>
      <c r="K2744" t="str">
        <f>IFERROR(INDEX($B$2:$B$2873,MATCH(ROWS($J$2:J2744),$J$2:$J$2873,0)),"")</f>
        <v/>
      </c>
    </row>
    <row r="2745" spans="1:11">
      <c r="A2745" s="60" t="s">
        <v>729</v>
      </c>
      <c r="B2745" s="60" t="s">
        <v>806</v>
      </c>
      <c r="C2745" s="59">
        <v>20.53</v>
      </c>
      <c r="D2745" s="60" t="s">
        <v>39</v>
      </c>
      <c r="E2745" s="60" t="s">
        <v>210</v>
      </c>
      <c r="F2745" s="60" t="s">
        <v>40</v>
      </c>
      <c r="G2745" s="60" t="s">
        <v>41</v>
      </c>
      <c r="H2745" s="60" t="s">
        <v>41</v>
      </c>
      <c r="I2745">
        <f>--ISNUMBER(IFERROR(SEARCH(Anketa!$E$3,'SDF biotopi'!$A2745,1),""))</f>
        <v>0</v>
      </c>
      <c r="J2745" t="str">
        <f>IF(I2745=1,COUNTIF($I$2:I2745,1),"")</f>
        <v/>
      </c>
      <c r="K2745" t="str">
        <f>IFERROR(INDEX($B$2:$B$2873,MATCH(ROWS($J$2:J2745),$J$2:$J$2873,0)),"")</f>
        <v/>
      </c>
    </row>
    <row r="2746" spans="1:11">
      <c r="A2746" s="60" t="s">
        <v>729</v>
      </c>
      <c r="B2746" s="60" t="s">
        <v>831</v>
      </c>
      <c r="C2746" s="59">
        <v>0.36</v>
      </c>
      <c r="D2746" s="60" t="s">
        <v>39</v>
      </c>
      <c r="E2746" s="60" t="s">
        <v>818</v>
      </c>
      <c r="F2746" s="60" t="s">
        <v>40</v>
      </c>
      <c r="G2746" s="60" t="s">
        <v>818</v>
      </c>
      <c r="H2746" s="60" t="s">
        <v>818</v>
      </c>
      <c r="I2746">
        <f>--ISNUMBER(IFERROR(SEARCH(Anketa!$E$3,'SDF biotopi'!$A2746,1),""))</f>
        <v>0</v>
      </c>
      <c r="J2746" t="str">
        <f>IF(I2746=1,COUNTIF($I$2:I2746,1),"")</f>
        <v/>
      </c>
      <c r="K2746" t="str">
        <f>IFERROR(INDEX($B$2:$B$2873,MATCH(ROWS($J$2:J2746),$J$2:$J$2873,0)),"")</f>
        <v/>
      </c>
    </row>
    <row r="2747" spans="1:11">
      <c r="A2747" s="60" t="s">
        <v>729</v>
      </c>
      <c r="B2747" s="60" t="s">
        <v>802</v>
      </c>
      <c r="C2747" s="59">
        <v>179.19</v>
      </c>
      <c r="D2747" s="60" t="s">
        <v>39</v>
      </c>
      <c r="E2747" s="60" t="s">
        <v>41</v>
      </c>
      <c r="F2747" s="60" t="s">
        <v>40</v>
      </c>
      <c r="G2747" s="60" t="s">
        <v>210</v>
      </c>
      <c r="H2747" s="60" t="s">
        <v>41</v>
      </c>
      <c r="I2747">
        <f>--ISNUMBER(IFERROR(SEARCH(Anketa!$E$3,'SDF biotopi'!$A2747,1),""))</f>
        <v>0</v>
      </c>
      <c r="J2747" t="str">
        <f>IF(I2747=1,COUNTIF($I$2:I2747,1),"")</f>
        <v/>
      </c>
      <c r="K2747" t="str">
        <f>IFERROR(INDEX($B$2:$B$2873,MATCH(ROWS($J$2:J2747),$J$2:$J$2873,0)),"")</f>
        <v/>
      </c>
    </row>
    <row r="2748" spans="1:11">
      <c r="A2748" s="60" t="s">
        <v>729</v>
      </c>
      <c r="B2748" s="60" t="s">
        <v>814</v>
      </c>
      <c r="C2748" s="59">
        <v>168.25</v>
      </c>
      <c r="D2748" s="60" t="s">
        <v>39</v>
      </c>
      <c r="E2748" s="60" t="s">
        <v>41</v>
      </c>
      <c r="F2748" s="60" t="s">
        <v>40</v>
      </c>
      <c r="G2748" s="60" t="s">
        <v>41</v>
      </c>
      <c r="H2748" s="60" t="s">
        <v>41</v>
      </c>
      <c r="I2748">
        <f>--ISNUMBER(IFERROR(SEARCH(Anketa!$E$3,'SDF biotopi'!$A2748,1),""))</f>
        <v>0</v>
      </c>
      <c r="J2748" t="str">
        <f>IF(I2748=1,COUNTIF($I$2:I2748,1),"")</f>
        <v/>
      </c>
      <c r="K2748" t="str">
        <f>IFERROR(INDEX($B$2:$B$2873,MATCH(ROWS($J$2:J2748),$J$2:$J$2873,0)),"")</f>
        <v/>
      </c>
    </row>
    <row r="2749" spans="1:11">
      <c r="A2749" s="60" t="s">
        <v>729</v>
      </c>
      <c r="B2749" s="60" t="s">
        <v>859</v>
      </c>
      <c r="C2749" s="59">
        <v>0</v>
      </c>
      <c r="D2749" s="60" t="s">
        <v>67</v>
      </c>
      <c r="E2749" s="60" t="s">
        <v>50</v>
      </c>
      <c r="F2749" s="60" t="s">
        <v>824</v>
      </c>
      <c r="G2749" s="60" t="s">
        <v>824</v>
      </c>
      <c r="H2749" s="60" t="s">
        <v>824</v>
      </c>
      <c r="I2749">
        <f>--ISNUMBER(IFERROR(SEARCH(Anketa!$E$3,'SDF biotopi'!$A2749,1),""))</f>
        <v>0</v>
      </c>
      <c r="J2749" t="str">
        <f>IF(I2749=1,COUNTIF($I$2:I2749,1),"")</f>
        <v/>
      </c>
      <c r="K2749" t="str">
        <f>IFERROR(INDEX($B$2:$B$2873,MATCH(ROWS($J$2:J2749),$J$2:$J$2873,0)),"")</f>
        <v/>
      </c>
    </row>
    <row r="2750" spans="1:11">
      <c r="A2750" s="60" t="s">
        <v>729</v>
      </c>
      <c r="B2750" s="60" t="s">
        <v>846</v>
      </c>
      <c r="C2750" s="59">
        <v>2295.4</v>
      </c>
      <c r="D2750" s="60" t="s">
        <v>39</v>
      </c>
      <c r="E2750" s="60" t="s">
        <v>210</v>
      </c>
      <c r="F2750" s="60" t="s">
        <v>210</v>
      </c>
      <c r="G2750" s="60" t="s">
        <v>41</v>
      </c>
      <c r="H2750" s="60" t="s">
        <v>210</v>
      </c>
      <c r="I2750">
        <f>--ISNUMBER(IFERROR(SEARCH(Anketa!$E$3,'SDF biotopi'!$A2750,1),""))</f>
        <v>0</v>
      </c>
      <c r="J2750" t="str">
        <f>IF(I2750=1,COUNTIF($I$2:I2750,1),"")</f>
        <v/>
      </c>
      <c r="K2750" t="str">
        <f>IFERROR(INDEX($B$2:$B$2873,MATCH(ROWS($J$2:J2750),$J$2:$J$2873,0)),"")</f>
        <v/>
      </c>
    </row>
    <row r="2751" spans="1:11">
      <c r="A2751" s="60" t="s">
        <v>729</v>
      </c>
      <c r="B2751" s="60" t="s">
        <v>822</v>
      </c>
      <c r="C2751" s="59">
        <v>0.32</v>
      </c>
      <c r="D2751" s="60" t="s">
        <v>39</v>
      </c>
      <c r="E2751" s="60" t="s">
        <v>41</v>
      </c>
      <c r="F2751" s="60" t="s">
        <v>40</v>
      </c>
      <c r="G2751" s="60" t="s">
        <v>41</v>
      </c>
      <c r="H2751" s="60" t="s">
        <v>41</v>
      </c>
      <c r="I2751">
        <f>--ISNUMBER(IFERROR(SEARCH(Anketa!$E$3,'SDF biotopi'!$A2751,1),""))</f>
        <v>0</v>
      </c>
      <c r="J2751" t="str">
        <f>IF(I2751=1,COUNTIF($I$2:I2751,1),"")</f>
        <v/>
      </c>
      <c r="K2751" t="str">
        <f>IFERROR(INDEX($B$2:$B$2873,MATCH(ROWS($J$2:J2751),$J$2:$J$2873,0)),"")</f>
        <v/>
      </c>
    </row>
    <row r="2752" spans="1:11">
      <c r="A2752" s="60" t="s">
        <v>729</v>
      </c>
      <c r="B2752" s="60" t="s">
        <v>808</v>
      </c>
      <c r="C2752" s="59">
        <v>598.98</v>
      </c>
      <c r="D2752" s="60" t="s">
        <v>39</v>
      </c>
      <c r="E2752" s="60" t="s">
        <v>41</v>
      </c>
      <c r="F2752" s="60" t="s">
        <v>40</v>
      </c>
      <c r="G2752" s="60" t="s">
        <v>210</v>
      </c>
      <c r="H2752" s="60" t="s">
        <v>41</v>
      </c>
      <c r="I2752">
        <f>--ISNUMBER(IFERROR(SEARCH(Anketa!$E$3,'SDF biotopi'!$A2752,1),""))</f>
        <v>0</v>
      </c>
      <c r="J2752" t="str">
        <f>IF(I2752=1,COUNTIF($I$2:I2752,1),"")</f>
        <v/>
      </c>
      <c r="K2752" t="str">
        <f>IFERROR(INDEX($B$2:$B$2873,MATCH(ROWS($J$2:J2752),$J$2:$J$2873,0)),"")</f>
        <v/>
      </c>
    </row>
    <row r="2753" spans="1:11">
      <c r="A2753" s="60" t="s">
        <v>729</v>
      </c>
      <c r="B2753" s="60" t="s">
        <v>823</v>
      </c>
      <c r="C2753" s="59">
        <v>26.7</v>
      </c>
      <c r="D2753" s="60" t="s">
        <v>39</v>
      </c>
      <c r="E2753" s="60" t="s">
        <v>40</v>
      </c>
      <c r="F2753" s="60" t="s">
        <v>40</v>
      </c>
      <c r="G2753" s="60" t="s">
        <v>41</v>
      </c>
      <c r="H2753" s="60" t="s">
        <v>40</v>
      </c>
      <c r="I2753">
        <f>--ISNUMBER(IFERROR(SEARCH(Anketa!$E$3,'SDF biotopi'!$A2753,1),""))</f>
        <v>0</v>
      </c>
      <c r="J2753" t="str">
        <f>IF(I2753=1,COUNTIF($I$2:I2753,1),"")</f>
        <v/>
      </c>
      <c r="K2753" t="str">
        <f>IFERROR(INDEX($B$2:$B$2873,MATCH(ROWS($J$2:J2753),$J$2:$J$2873,0)),"")</f>
        <v/>
      </c>
    </row>
    <row r="2754" spans="1:11">
      <c r="A2754" s="60" t="s">
        <v>729</v>
      </c>
      <c r="B2754" s="60" t="s">
        <v>807</v>
      </c>
      <c r="C2754" s="59">
        <v>164.49</v>
      </c>
      <c r="D2754" s="60" t="s">
        <v>39</v>
      </c>
      <c r="E2754" s="60" t="s">
        <v>41</v>
      </c>
      <c r="F2754" s="60" t="s">
        <v>40</v>
      </c>
      <c r="G2754" s="60" t="s">
        <v>210</v>
      </c>
      <c r="H2754" s="60" t="s">
        <v>41</v>
      </c>
      <c r="I2754">
        <f>--ISNUMBER(IFERROR(SEARCH(Anketa!$E$3,'SDF biotopi'!$A2754,1),""))</f>
        <v>0</v>
      </c>
      <c r="J2754" t="str">
        <f>IF(I2754=1,COUNTIF($I$2:I2754,1),"")</f>
        <v/>
      </c>
      <c r="K2754" t="str">
        <f>IFERROR(INDEX($B$2:$B$2873,MATCH(ROWS($J$2:J2754),$J$2:$J$2873,0)),"")</f>
        <v/>
      </c>
    </row>
    <row r="2755" spans="1:11">
      <c r="A2755" s="60" t="s">
        <v>729</v>
      </c>
      <c r="B2755" s="60" t="s">
        <v>820</v>
      </c>
      <c r="C2755" s="59">
        <v>5.85</v>
      </c>
      <c r="D2755" s="60" t="s">
        <v>39</v>
      </c>
      <c r="E2755" s="60" t="s">
        <v>818</v>
      </c>
      <c r="F2755" s="60" t="s">
        <v>818</v>
      </c>
      <c r="G2755" s="60" t="s">
        <v>818</v>
      </c>
      <c r="H2755" s="60" t="s">
        <v>818</v>
      </c>
      <c r="I2755">
        <f>--ISNUMBER(IFERROR(SEARCH(Anketa!$E$3,'SDF biotopi'!$A2755,1),""))</f>
        <v>0</v>
      </c>
      <c r="J2755" t="str">
        <f>IF(I2755=1,COUNTIF($I$2:I2755,1),"")</f>
        <v/>
      </c>
      <c r="K2755" t="str">
        <f>IFERROR(INDEX($B$2:$B$2873,MATCH(ROWS($J$2:J2755),$J$2:$J$2873,0)),"")</f>
        <v/>
      </c>
    </row>
    <row r="2756" spans="1:11">
      <c r="A2756" s="60" t="s">
        <v>729</v>
      </c>
      <c r="B2756" s="60" t="s">
        <v>848</v>
      </c>
      <c r="C2756" s="59">
        <v>135.07</v>
      </c>
      <c r="D2756" s="60" t="s">
        <v>39</v>
      </c>
      <c r="E2756" s="60" t="s">
        <v>210</v>
      </c>
      <c r="F2756" s="60" t="s">
        <v>41</v>
      </c>
      <c r="G2756" s="60" t="s">
        <v>41</v>
      </c>
      <c r="H2756" s="60" t="s">
        <v>41</v>
      </c>
      <c r="I2756">
        <f>--ISNUMBER(IFERROR(SEARCH(Anketa!$E$3,'SDF biotopi'!$A2756,1),""))</f>
        <v>0</v>
      </c>
      <c r="J2756" t="str">
        <f>IF(I2756=1,COUNTIF($I$2:I2756,1),"")</f>
        <v/>
      </c>
      <c r="K2756" t="str">
        <f>IFERROR(INDEX($B$2:$B$2873,MATCH(ROWS($J$2:J2756),$J$2:$J$2873,0)),"")</f>
        <v/>
      </c>
    </row>
    <row r="2757" spans="1:11">
      <c r="A2757" s="60" t="s">
        <v>729</v>
      </c>
      <c r="B2757" s="60" t="s">
        <v>812</v>
      </c>
      <c r="C2757" s="59">
        <v>31.08</v>
      </c>
      <c r="D2757" s="60" t="s">
        <v>39</v>
      </c>
      <c r="E2757" s="60" t="s">
        <v>818</v>
      </c>
      <c r="F2757" s="60" t="s">
        <v>40</v>
      </c>
      <c r="G2757" s="60" t="s">
        <v>818</v>
      </c>
      <c r="H2757" s="60" t="s">
        <v>818</v>
      </c>
      <c r="I2757">
        <f>--ISNUMBER(IFERROR(SEARCH(Anketa!$E$3,'SDF biotopi'!$A2757,1),""))</f>
        <v>0</v>
      </c>
      <c r="J2757" t="str">
        <f>IF(I2757=1,COUNTIF($I$2:I2757,1),"")</f>
        <v/>
      </c>
      <c r="K2757" t="str">
        <f>IFERROR(INDEX($B$2:$B$2873,MATCH(ROWS($J$2:J2757),$J$2:$J$2873,0)),"")</f>
        <v/>
      </c>
    </row>
    <row r="2758" spans="1:11">
      <c r="A2758" s="60" t="s">
        <v>729</v>
      </c>
      <c r="B2758" s="60" t="s">
        <v>853</v>
      </c>
      <c r="C2758" s="59">
        <v>353.91</v>
      </c>
      <c r="D2758" s="60" t="s">
        <v>39</v>
      </c>
      <c r="E2758" s="60" t="s">
        <v>818</v>
      </c>
      <c r="F2758" s="60" t="s">
        <v>40</v>
      </c>
      <c r="G2758" s="60" t="s">
        <v>818</v>
      </c>
      <c r="H2758" s="60" t="s">
        <v>818</v>
      </c>
      <c r="I2758">
        <f>--ISNUMBER(IFERROR(SEARCH(Anketa!$E$3,'SDF biotopi'!$A2758,1),""))</f>
        <v>0</v>
      </c>
      <c r="J2758" t="str">
        <f>IF(I2758=1,COUNTIF($I$2:I2758,1),"")</f>
        <v/>
      </c>
      <c r="K2758" t="str">
        <f>IFERROR(INDEX($B$2:$B$2873,MATCH(ROWS($J$2:J2758),$J$2:$J$2873,0)),"")</f>
        <v/>
      </c>
    </row>
    <row r="2759" spans="1:11">
      <c r="A2759" s="60" t="s">
        <v>729</v>
      </c>
      <c r="B2759" s="60" t="s">
        <v>832</v>
      </c>
      <c r="C2759" s="59">
        <v>906.85</v>
      </c>
      <c r="D2759" s="60" t="s">
        <v>39</v>
      </c>
      <c r="E2759" s="60" t="s">
        <v>210</v>
      </c>
      <c r="F2759" s="60" t="s">
        <v>210</v>
      </c>
      <c r="G2759" s="60" t="s">
        <v>818</v>
      </c>
      <c r="H2759" s="60" t="s">
        <v>818</v>
      </c>
      <c r="I2759">
        <f>--ISNUMBER(IFERROR(SEARCH(Anketa!$E$3,'SDF biotopi'!$A2759,1),""))</f>
        <v>0</v>
      </c>
      <c r="J2759" t="str">
        <f>IF(I2759=1,COUNTIF($I$2:I2759,1),"")</f>
        <v/>
      </c>
      <c r="K2759" t="str">
        <f>IFERROR(INDEX($B$2:$B$2873,MATCH(ROWS($J$2:J2759),$J$2:$J$2873,0)),"")</f>
        <v/>
      </c>
    </row>
    <row r="2760" spans="1:11">
      <c r="A2760" s="60" t="s">
        <v>729</v>
      </c>
      <c r="B2760" s="60" t="s">
        <v>813</v>
      </c>
      <c r="C2760" s="59">
        <v>4.0000000000000001E-3</v>
      </c>
      <c r="D2760" s="60" t="s">
        <v>39</v>
      </c>
      <c r="E2760" s="60" t="s">
        <v>818</v>
      </c>
      <c r="F2760" s="60" t="s">
        <v>818</v>
      </c>
      <c r="G2760" s="60" t="s">
        <v>818</v>
      </c>
      <c r="H2760" s="60" t="s">
        <v>818</v>
      </c>
      <c r="I2760">
        <f>--ISNUMBER(IFERROR(SEARCH(Anketa!$E$3,'SDF biotopi'!$A2760,1),""))</f>
        <v>0</v>
      </c>
      <c r="J2760" t="str">
        <f>IF(I2760=1,COUNTIF($I$2:I2760,1),"")</f>
        <v/>
      </c>
      <c r="K2760" t="str">
        <f>IFERROR(INDEX($B$2:$B$2873,MATCH(ROWS($J$2:J2760),$J$2:$J$2873,0)),"")</f>
        <v/>
      </c>
    </row>
    <row r="2761" spans="1:11">
      <c r="A2761" s="60" t="s">
        <v>729</v>
      </c>
      <c r="B2761" s="60" t="s">
        <v>828</v>
      </c>
      <c r="C2761" s="59">
        <v>0.04</v>
      </c>
      <c r="D2761" s="60" t="s">
        <v>39</v>
      </c>
      <c r="E2761" s="60" t="s">
        <v>818</v>
      </c>
      <c r="F2761" s="60" t="s">
        <v>818</v>
      </c>
      <c r="G2761" s="60" t="s">
        <v>818</v>
      </c>
      <c r="H2761" s="60" t="s">
        <v>818</v>
      </c>
      <c r="I2761">
        <f>--ISNUMBER(IFERROR(SEARCH(Anketa!$E$3,'SDF biotopi'!$A2761,1),""))</f>
        <v>0</v>
      </c>
      <c r="J2761" t="str">
        <f>IF(I2761=1,COUNTIF($I$2:I2761,1),"")</f>
        <v/>
      </c>
      <c r="K2761" t="str">
        <f>IFERROR(INDEX($B$2:$B$2873,MATCH(ROWS($J$2:J2761),$J$2:$J$2873,0)),"")</f>
        <v/>
      </c>
    </row>
    <row r="2762" spans="1:11">
      <c r="A2762" s="60" t="s">
        <v>729</v>
      </c>
      <c r="B2762" s="60" t="s">
        <v>866</v>
      </c>
      <c r="C2762" s="59">
        <v>0</v>
      </c>
      <c r="D2762" s="60" t="s">
        <v>67</v>
      </c>
      <c r="E2762" s="60" t="s">
        <v>50</v>
      </c>
      <c r="F2762" s="60" t="s">
        <v>824</v>
      </c>
      <c r="G2762" s="60" t="s">
        <v>824</v>
      </c>
      <c r="H2762" s="60" t="s">
        <v>824</v>
      </c>
      <c r="I2762">
        <f>--ISNUMBER(IFERROR(SEARCH(Anketa!$E$3,'SDF biotopi'!$A2762,1),""))</f>
        <v>0</v>
      </c>
      <c r="J2762" t="str">
        <f>IF(I2762=1,COUNTIF($I$2:I2762,1),"")</f>
        <v/>
      </c>
      <c r="K2762" t="str">
        <f>IFERROR(INDEX($B$2:$B$2873,MATCH(ROWS($J$2:J2762),$J$2:$J$2873,0)),"")</f>
        <v/>
      </c>
    </row>
    <row r="2763" spans="1:11">
      <c r="A2763" s="60" t="s">
        <v>729</v>
      </c>
      <c r="B2763" s="60" t="s">
        <v>805</v>
      </c>
      <c r="C2763" s="59">
        <v>1037.5</v>
      </c>
      <c r="D2763" s="60" t="s">
        <v>39</v>
      </c>
      <c r="E2763" s="60" t="s">
        <v>818</v>
      </c>
      <c r="F2763" s="60" t="s">
        <v>40</v>
      </c>
      <c r="G2763" s="60" t="s">
        <v>818</v>
      </c>
      <c r="H2763" s="60" t="s">
        <v>818</v>
      </c>
      <c r="I2763">
        <f>--ISNUMBER(IFERROR(SEARCH(Anketa!$E$3,'SDF biotopi'!$A2763,1),""))</f>
        <v>0</v>
      </c>
      <c r="J2763" t="str">
        <f>IF(I2763=1,COUNTIF($I$2:I2763,1),"")</f>
        <v/>
      </c>
      <c r="K2763" t="str">
        <f>IFERROR(INDEX($B$2:$B$2873,MATCH(ROWS($J$2:J2763),$J$2:$J$2873,0)),"")</f>
        <v/>
      </c>
    </row>
    <row r="2764" spans="1:11">
      <c r="A2764" s="60" t="s">
        <v>729</v>
      </c>
      <c r="B2764" s="60" t="s">
        <v>810</v>
      </c>
      <c r="C2764" s="59">
        <v>74.7</v>
      </c>
      <c r="D2764" s="60" t="s">
        <v>39</v>
      </c>
      <c r="E2764" s="60" t="s">
        <v>818</v>
      </c>
      <c r="F2764" s="60" t="s">
        <v>40</v>
      </c>
      <c r="G2764" s="60" t="s">
        <v>818</v>
      </c>
      <c r="H2764" s="60" t="s">
        <v>818</v>
      </c>
      <c r="I2764">
        <f>--ISNUMBER(IFERROR(SEARCH(Anketa!$E$3,'SDF biotopi'!$A2764,1),""))</f>
        <v>0</v>
      </c>
      <c r="J2764" t="str">
        <f>IF(I2764=1,COUNTIF($I$2:I2764,1),"")</f>
        <v/>
      </c>
      <c r="K2764" t="str">
        <f>IFERROR(INDEX($B$2:$B$2873,MATCH(ROWS($J$2:J2764),$J$2:$J$2873,0)),"")</f>
        <v/>
      </c>
    </row>
    <row r="2765" spans="1:11">
      <c r="A2765" s="60" t="s">
        <v>731</v>
      </c>
      <c r="B2765" s="60" t="s">
        <v>815</v>
      </c>
      <c r="C2765" s="59">
        <v>9.39</v>
      </c>
      <c r="D2765" s="60" t="s">
        <v>39</v>
      </c>
      <c r="E2765" s="60" t="s">
        <v>41</v>
      </c>
      <c r="F2765" s="60" t="s">
        <v>40</v>
      </c>
      <c r="G2765" s="60" t="s">
        <v>41</v>
      </c>
      <c r="H2765" s="60" t="s">
        <v>210</v>
      </c>
      <c r="I2765">
        <f>--ISNUMBER(IFERROR(SEARCH(Anketa!$E$3,'SDF biotopi'!$A2765,1),""))</f>
        <v>0</v>
      </c>
      <c r="J2765" t="str">
        <f>IF(I2765=1,COUNTIF($I$2:I2765,1),"")</f>
        <v/>
      </c>
      <c r="K2765" t="str">
        <f>IFERROR(INDEX($B$2:$B$2873,MATCH(ROWS($J$2:J2765),$J$2:$J$2873,0)),"")</f>
        <v/>
      </c>
    </row>
    <row r="2766" spans="1:11">
      <c r="A2766" s="60" t="s">
        <v>731</v>
      </c>
      <c r="B2766" s="60" t="s">
        <v>811</v>
      </c>
      <c r="C2766" s="59">
        <v>8.41</v>
      </c>
      <c r="D2766" s="60" t="s">
        <v>39</v>
      </c>
      <c r="E2766" s="60" t="s">
        <v>41</v>
      </c>
      <c r="F2766" s="60" t="s">
        <v>41</v>
      </c>
      <c r="G2766" s="60" t="s">
        <v>210</v>
      </c>
      <c r="H2766" s="60" t="s">
        <v>41</v>
      </c>
      <c r="I2766">
        <f>--ISNUMBER(IFERROR(SEARCH(Anketa!$E$3,'SDF biotopi'!$A2766,1),""))</f>
        <v>0</v>
      </c>
      <c r="J2766" t="str">
        <f>IF(I2766=1,COUNTIF($I$2:I2766,1),"")</f>
        <v/>
      </c>
      <c r="K2766" t="str">
        <f>IFERROR(INDEX($B$2:$B$2873,MATCH(ROWS($J$2:J2766),$J$2:$J$2873,0)),"")</f>
        <v/>
      </c>
    </row>
    <row r="2767" spans="1:11">
      <c r="A2767" s="60" t="s">
        <v>731</v>
      </c>
      <c r="B2767" s="60" t="s">
        <v>817</v>
      </c>
      <c r="C2767" s="59">
        <v>0.31</v>
      </c>
      <c r="D2767" s="60" t="s">
        <v>39</v>
      </c>
      <c r="E2767" s="60" t="s">
        <v>40</v>
      </c>
      <c r="F2767" s="60" t="s">
        <v>40</v>
      </c>
      <c r="G2767" s="60" t="s">
        <v>41</v>
      </c>
      <c r="H2767" s="60" t="s">
        <v>40</v>
      </c>
      <c r="I2767">
        <f>--ISNUMBER(IFERROR(SEARCH(Anketa!$E$3,'SDF biotopi'!$A2767,1),""))</f>
        <v>0</v>
      </c>
      <c r="J2767" t="str">
        <f>IF(I2767=1,COUNTIF($I$2:I2767,1),"")</f>
        <v/>
      </c>
      <c r="K2767" t="str">
        <f>IFERROR(INDEX($B$2:$B$2873,MATCH(ROWS($J$2:J2767),$J$2:$J$2873,0)),"")</f>
        <v/>
      </c>
    </row>
    <row r="2768" spans="1:11">
      <c r="A2768" s="60" t="s">
        <v>731</v>
      </c>
      <c r="B2768" s="60" t="s">
        <v>813</v>
      </c>
      <c r="C2768" s="59">
        <v>3.1E-2</v>
      </c>
      <c r="D2768" s="60" t="s">
        <v>39</v>
      </c>
      <c r="E2768" s="60" t="s">
        <v>40</v>
      </c>
      <c r="F2768" s="60" t="s">
        <v>40</v>
      </c>
      <c r="G2768" s="60" t="s">
        <v>210</v>
      </c>
      <c r="H2768" s="60" t="s">
        <v>41</v>
      </c>
      <c r="I2768">
        <f>--ISNUMBER(IFERROR(SEARCH(Anketa!$E$3,'SDF biotopi'!$A2768,1),""))</f>
        <v>0</v>
      </c>
      <c r="J2768" t="str">
        <f>IF(I2768=1,COUNTIF($I$2:I2768,1),"")</f>
        <v/>
      </c>
      <c r="K2768" t="str">
        <f>IFERROR(INDEX($B$2:$B$2873,MATCH(ROWS($J$2:J2768),$J$2:$J$2873,0)),"")</f>
        <v/>
      </c>
    </row>
    <row r="2769" spans="1:11">
      <c r="A2769" s="60" t="s">
        <v>731</v>
      </c>
      <c r="B2769" s="60" t="s">
        <v>823</v>
      </c>
      <c r="C2769" s="59">
        <v>190.77</v>
      </c>
      <c r="D2769" s="60" t="s">
        <v>39</v>
      </c>
      <c r="E2769" s="60" t="s">
        <v>210</v>
      </c>
      <c r="F2769" s="60" t="s">
        <v>40</v>
      </c>
      <c r="G2769" s="60" t="s">
        <v>210</v>
      </c>
      <c r="H2769" s="60" t="s">
        <v>210</v>
      </c>
      <c r="I2769">
        <f>--ISNUMBER(IFERROR(SEARCH(Anketa!$E$3,'SDF biotopi'!$A2769,1),""))</f>
        <v>0</v>
      </c>
      <c r="J2769" t="str">
        <f>IF(I2769=1,COUNTIF($I$2:I2769,1),"")</f>
        <v/>
      </c>
      <c r="K2769" t="str">
        <f>IFERROR(INDEX($B$2:$B$2873,MATCH(ROWS($J$2:J2769),$J$2:$J$2873,0)),"")</f>
        <v/>
      </c>
    </row>
    <row r="2770" spans="1:11">
      <c r="A2770" s="60" t="s">
        <v>731</v>
      </c>
      <c r="B2770" s="60" t="s">
        <v>827</v>
      </c>
      <c r="C2770" s="59">
        <v>0.23</v>
      </c>
      <c r="D2770" s="60" t="s">
        <v>39</v>
      </c>
      <c r="E2770" s="60" t="s">
        <v>40</v>
      </c>
      <c r="F2770" s="60" t="s">
        <v>40</v>
      </c>
      <c r="G2770" s="60" t="s">
        <v>41</v>
      </c>
      <c r="H2770" s="60" t="s">
        <v>210</v>
      </c>
      <c r="I2770">
        <f>--ISNUMBER(IFERROR(SEARCH(Anketa!$E$3,'SDF biotopi'!$A2770,1),""))</f>
        <v>0</v>
      </c>
      <c r="J2770" t="str">
        <f>IF(I2770=1,COUNTIF($I$2:I2770,1),"")</f>
        <v/>
      </c>
      <c r="K2770" t="str">
        <f>IFERROR(INDEX($B$2:$B$2873,MATCH(ROWS($J$2:J2770),$J$2:$J$2873,0)),"")</f>
        <v/>
      </c>
    </row>
    <row r="2771" spans="1:11">
      <c r="A2771" s="60" t="s">
        <v>731</v>
      </c>
      <c r="B2771" s="60" t="s">
        <v>807</v>
      </c>
      <c r="C2771" s="59">
        <v>14.67</v>
      </c>
      <c r="D2771" s="60" t="s">
        <v>39</v>
      </c>
      <c r="E2771" s="60" t="s">
        <v>818</v>
      </c>
      <c r="F2771" s="60" t="s">
        <v>40</v>
      </c>
      <c r="G2771" s="60" t="s">
        <v>818</v>
      </c>
      <c r="H2771" s="60" t="s">
        <v>818</v>
      </c>
      <c r="I2771">
        <f>--ISNUMBER(IFERROR(SEARCH(Anketa!$E$3,'SDF biotopi'!$A2771,1),""))</f>
        <v>0</v>
      </c>
      <c r="J2771" t="str">
        <f>IF(I2771=1,COUNTIF($I$2:I2771,1),"")</f>
        <v/>
      </c>
      <c r="K2771" t="str">
        <f>IFERROR(INDEX($B$2:$B$2873,MATCH(ROWS($J$2:J2771),$J$2:$J$2873,0)),"")</f>
        <v/>
      </c>
    </row>
    <row r="2772" spans="1:11">
      <c r="A2772" s="60" t="s">
        <v>731</v>
      </c>
      <c r="B2772" s="60" t="s">
        <v>810</v>
      </c>
      <c r="C2772" s="59">
        <v>10.61</v>
      </c>
      <c r="D2772" s="60" t="s">
        <v>39</v>
      </c>
      <c r="E2772" s="60" t="s">
        <v>41</v>
      </c>
      <c r="F2772" s="60" t="s">
        <v>40</v>
      </c>
      <c r="G2772" s="60" t="s">
        <v>210</v>
      </c>
      <c r="H2772" s="60" t="s">
        <v>41</v>
      </c>
      <c r="I2772">
        <f>--ISNUMBER(IFERROR(SEARCH(Anketa!$E$3,'SDF biotopi'!$A2772,1),""))</f>
        <v>0</v>
      </c>
      <c r="J2772" t="str">
        <f>IF(I2772=1,COUNTIF($I$2:I2772,1),"")</f>
        <v/>
      </c>
      <c r="K2772" t="str">
        <f>IFERROR(INDEX($B$2:$B$2873,MATCH(ROWS($J$2:J2772),$J$2:$J$2873,0)),"")</f>
        <v/>
      </c>
    </row>
    <row r="2773" spans="1:11">
      <c r="A2773" s="60" t="s">
        <v>731</v>
      </c>
      <c r="B2773" s="60" t="s">
        <v>802</v>
      </c>
      <c r="C2773" s="59">
        <v>8.1</v>
      </c>
      <c r="D2773" s="60" t="s">
        <v>39</v>
      </c>
      <c r="E2773" s="60" t="s">
        <v>41</v>
      </c>
      <c r="F2773" s="60" t="s">
        <v>40</v>
      </c>
      <c r="G2773" s="60" t="s">
        <v>210</v>
      </c>
      <c r="H2773" s="60" t="s">
        <v>210</v>
      </c>
      <c r="I2773">
        <f>--ISNUMBER(IFERROR(SEARCH(Anketa!$E$3,'SDF biotopi'!$A2773,1),""))</f>
        <v>0</v>
      </c>
      <c r="J2773" t="str">
        <f>IF(I2773=1,COUNTIF($I$2:I2773,1),"")</f>
        <v/>
      </c>
      <c r="K2773" t="str">
        <f>IFERROR(INDEX($B$2:$B$2873,MATCH(ROWS($J$2:J2773),$J$2:$J$2873,0)),"")</f>
        <v/>
      </c>
    </row>
    <row r="2774" spans="1:11">
      <c r="A2774" s="60" t="s">
        <v>731</v>
      </c>
      <c r="B2774" s="60" t="s">
        <v>831</v>
      </c>
      <c r="C2774" s="59">
        <v>2.23</v>
      </c>
      <c r="D2774" s="60" t="s">
        <v>39</v>
      </c>
      <c r="E2774" s="60" t="s">
        <v>50</v>
      </c>
      <c r="F2774" s="60" t="s">
        <v>818</v>
      </c>
      <c r="G2774" s="60" t="s">
        <v>818</v>
      </c>
      <c r="H2774" s="60" t="s">
        <v>818</v>
      </c>
      <c r="I2774">
        <f>--ISNUMBER(IFERROR(SEARCH(Anketa!$E$3,'SDF biotopi'!$A2774,1),""))</f>
        <v>0</v>
      </c>
      <c r="J2774" t="str">
        <f>IF(I2774=1,COUNTIF($I$2:I2774,1),"")</f>
        <v/>
      </c>
      <c r="K2774" t="str">
        <f>IFERROR(INDEX($B$2:$B$2873,MATCH(ROWS($J$2:J2774),$J$2:$J$2873,0)),"")</f>
        <v/>
      </c>
    </row>
    <row r="2775" spans="1:11">
      <c r="A2775" s="60" t="s">
        <v>731</v>
      </c>
      <c r="B2775" s="60" t="s">
        <v>821</v>
      </c>
      <c r="C2775" s="59">
        <v>0</v>
      </c>
      <c r="D2775" s="60" t="s">
        <v>39</v>
      </c>
      <c r="E2775" s="60" t="s">
        <v>40</v>
      </c>
      <c r="F2775" s="60" t="s">
        <v>40</v>
      </c>
      <c r="G2775" s="60" t="s">
        <v>41</v>
      </c>
      <c r="H2775" s="60" t="s">
        <v>40</v>
      </c>
      <c r="I2775">
        <f>--ISNUMBER(IFERROR(SEARCH(Anketa!$E$3,'SDF biotopi'!$A2775,1),""))</f>
        <v>0</v>
      </c>
      <c r="J2775" t="str">
        <f>IF(I2775=1,COUNTIF($I$2:I2775,1),"")</f>
        <v/>
      </c>
      <c r="K2775" t="str">
        <f>IFERROR(INDEX($B$2:$B$2873,MATCH(ROWS($J$2:J2775),$J$2:$J$2873,0)),"")</f>
        <v/>
      </c>
    </row>
    <row r="2776" spans="1:11">
      <c r="A2776" s="60" t="s">
        <v>731</v>
      </c>
      <c r="B2776" s="60" t="s">
        <v>808</v>
      </c>
      <c r="C2776" s="59">
        <v>19.75</v>
      </c>
      <c r="D2776" s="60" t="s">
        <v>39</v>
      </c>
      <c r="E2776" s="60" t="s">
        <v>818</v>
      </c>
      <c r="F2776" s="60" t="s">
        <v>40</v>
      </c>
      <c r="G2776" s="60" t="s">
        <v>818</v>
      </c>
      <c r="H2776" s="60" t="s">
        <v>818</v>
      </c>
      <c r="I2776">
        <f>--ISNUMBER(IFERROR(SEARCH(Anketa!$E$3,'SDF biotopi'!$A2776,1),""))</f>
        <v>0</v>
      </c>
      <c r="J2776" t="str">
        <f>IF(I2776=1,COUNTIF($I$2:I2776,1),"")</f>
        <v/>
      </c>
      <c r="K2776" t="str">
        <f>IFERROR(INDEX($B$2:$B$2873,MATCH(ROWS($J$2:J2776),$J$2:$J$2873,0)),"")</f>
        <v/>
      </c>
    </row>
    <row r="2777" spans="1:11">
      <c r="A2777" s="60" t="s">
        <v>731</v>
      </c>
      <c r="B2777" s="60" t="s">
        <v>835</v>
      </c>
      <c r="C2777" s="59">
        <v>7.03</v>
      </c>
      <c r="D2777" s="60" t="s">
        <v>39</v>
      </c>
      <c r="E2777" s="60" t="s">
        <v>41</v>
      </c>
      <c r="F2777" s="60" t="s">
        <v>40</v>
      </c>
      <c r="G2777" s="60" t="s">
        <v>41</v>
      </c>
      <c r="H2777" s="60" t="s">
        <v>210</v>
      </c>
      <c r="I2777">
        <f>--ISNUMBER(IFERROR(SEARCH(Anketa!$E$3,'SDF biotopi'!$A2777,1),""))</f>
        <v>0</v>
      </c>
      <c r="J2777" t="str">
        <f>IF(I2777=1,COUNTIF($I$2:I2777,1),"")</f>
        <v/>
      </c>
      <c r="K2777" t="str">
        <f>IFERROR(INDEX($B$2:$B$2873,MATCH(ROWS($J$2:J2777),$J$2:$J$2873,0)),"")</f>
        <v/>
      </c>
    </row>
    <row r="2778" spans="1:11">
      <c r="A2778" s="60" t="s">
        <v>731</v>
      </c>
      <c r="B2778" s="60" t="s">
        <v>816</v>
      </c>
      <c r="C2778" s="59">
        <v>44.45</v>
      </c>
      <c r="D2778" s="60" t="s">
        <v>39</v>
      </c>
      <c r="E2778" s="60" t="s">
        <v>818</v>
      </c>
      <c r="F2778" s="60" t="s">
        <v>40</v>
      </c>
      <c r="G2778" s="60" t="s">
        <v>818</v>
      </c>
      <c r="H2778" s="60" t="s">
        <v>818</v>
      </c>
      <c r="I2778">
        <f>--ISNUMBER(IFERROR(SEARCH(Anketa!$E$3,'SDF biotopi'!$A2778,1),""))</f>
        <v>0</v>
      </c>
      <c r="J2778" t="str">
        <f>IF(I2778=1,COUNTIF($I$2:I2778,1),"")</f>
        <v/>
      </c>
      <c r="K2778" t="str">
        <f>IFERROR(INDEX($B$2:$B$2873,MATCH(ROWS($J$2:J2778),$J$2:$J$2873,0)),"")</f>
        <v/>
      </c>
    </row>
    <row r="2779" spans="1:11">
      <c r="A2779" s="60" t="s">
        <v>731</v>
      </c>
      <c r="B2779" s="60" t="s">
        <v>809</v>
      </c>
      <c r="C2779" s="59">
        <v>8.25</v>
      </c>
      <c r="D2779" s="60" t="s">
        <v>39</v>
      </c>
      <c r="E2779" s="60" t="s">
        <v>818</v>
      </c>
      <c r="F2779" s="60" t="s">
        <v>40</v>
      </c>
      <c r="G2779" s="60" t="s">
        <v>818</v>
      </c>
      <c r="H2779" s="60" t="s">
        <v>818</v>
      </c>
      <c r="I2779">
        <f>--ISNUMBER(IFERROR(SEARCH(Anketa!$E$3,'SDF biotopi'!$A2779,1),""))</f>
        <v>0</v>
      </c>
      <c r="J2779" t="str">
        <f>IF(I2779=1,COUNTIF($I$2:I2779,1),"")</f>
        <v/>
      </c>
      <c r="K2779" t="str">
        <f>IFERROR(INDEX($B$2:$B$2873,MATCH(ROWS($J$2:J2779),$J$2:$J$2873,0)),"")</f>
        <v/>
      </c>
    </row>
    <row r="2780" spans="1:11">
      <c r="A2780" s="60" t="s">
        <v>731</v>
      </c>
      <c r="B2780" s="60" t="s">
        <v>825</v>
      </c>
      <c r="C2780" s="59">
        <v>1.08</v>
      </c>
      <c r="D2780" s="60" t="s">
        <v>39</v>
      </c>
      <c r="E2780" s="60" t="s">
        <v>818</v>
      </c>
      <c r="F2780" s="60" t="s">
        <v>40</v>
      </c>
      <c r="G2780" s="60" t="s">
        <v>818</v>
      </c>
      <c r="H2780" s="60" t="s">
        <v>818</v>
      </c>
      <c r="I2780">
        <f>--ISNUMBER(IFERROR(SEARCH(Anketa!$E$3,'SDF biotopi'!$A2780,1),""))</f>
        <v>0</v>
      </c>
      <c r="J2780" t="str">
        <f>IF(I2780=1,COUNTIF($I$2:I2780,1),"")</f>
        <v/>
      </c>
      <c r="K2780" t="str">
        <f>IFERROR(INDEX($B$2:$B$2873,MATCH(ROWS($J$2:J2780),$J$2:$J$2873,0)),"")</f>
        <v/>
      </c>
    </row>
    <row r="2781" spans="1:11">
      <c r="A2781" s="60" t="s">
        <v>731</v>
      </c>
      <c r="B2781" s="60" t="s">
        <v>812</v>
      </c>
      <c r="C2781" s="59">
        <v>10.31</v>
      </c>
      <c r="D2781" s="60" t="s">
        <v>39</v>
      </c>
      <c r="E2781" s="60" t="s">
        <v>40</v>
      </c>
      <c r="F2781" s="60" t="s">
        <v>40</v>
      </c>
      <c r="G2781" s="60" t="s">
        <v>41</v>
      </c>
      <c r="H2781" s="60" t="s">
        <v>40</v>
      </c>
      <c r="I2781">
        <f>--ISNUMBER(IFERROR(SEARCH(Anketa!$E$3,'SDF biotopi'!$A2781,1),""))</f>
        <v>0</v>
      </c>
      <c r="J2781" t="str">
        <f>IF(I2781=1,COUNTIF($I$2:I2781,1),"")</f>
        <v/>
      </c>
      <c r="K2781" t="str">
        <f>IFERROR(INDEX($B$2:$B$2873,MATCH(ROWS($J$2:J2781),$J$2:$J$2873,0)),"")</f>
        <v/>
      </c>
    </row>
    <row r="2782" spans="1:11">
      <c r="A2782" s="60" t="s">
        <v>733</v>
      </c>
      <c r="B2782" s="60" t="s">
        <v>816</v>
      </c>
      <c r="C2782" s="59">
        <v>8.3000000000000007</v>
      </c>
      <c r="D2782" s="60" t="s">
        <v>39</v>
      </c>
      <c r="E2782" s="60" t="s">
        <v>40</v>
      </c>
      <c r="F2782" s="60" t="s">
        <v>40</v>
      </c>
      <c r="G2782" s="60" t="s">
        <v>40</v>
      </c>
      <c r="H2782" s="60" t="s">
        <v>40</v>
      </c>
      <c r="I2782">
        <f>--ISNUMBER(IFERROR(SEARCH(Anketa!$E$3,'SDF biotopi'!$A2782,1),""))</f>
        <v>0</v>
      </c>
      <c r="J2782" t="str">
        <f>IF(I2782=1,COUNTIF($I$2:I2782,1),"")</f>
        <v/>
      </c>
      <c r="K2782" t="str">
        <f>IFERROR(INDEX($B$2:$B$2873,MATCH(ROWS($J$2:J2782),$J$2:$J$2873,0)),"")</f>
        <v/>
      </c>
    </row>
    <row r="2783" spans="1:11">
      <c r="A2783" s="60" t="s">
        <v>733</v>
      </c>
      <c r="B2783" s="60" t="s">
        <v>811</v>
      </c>
      <c r="C2783" s="59">
        <v>73.59</v>
      </c>
      <c r="D2783" s="60" t="s">
        <v>39</v>
      </c>
      <c r="E2783" s="60" t="s">
        <v>41</v>
      </c>
      <c r="F2783" s="60" t="s">
        <v>40</v>
      </c>
      <c r="G2783" s="60" t="s">
        <v>41</v>
      </c>
      <c r="H2783" s="60" t="s">
        <v>41</v>
      </c>
      <c r="I2783">
        <f>--ISNUMBER(IFERROR(SEARCH(Anketa!$E$3,'SDF biotopi'!$A2783,1),""))</f>
        <v>0</v>
      </c>
      <c r="J2783" t="str">
        <f>IF(I2783=1,COUNTIF($I$2:I2783,1),"")</f>
        <v/>
      </c>
      <c r="K2783" t="str">
        <f>IFERROR(INDEX($B$2:$B$2873,MATCH(ROWS($J$2:J2783),$J$2:$J$2873,0)),"")</f>
        <v/>
      </c>
    </row>
    <row r="2784" spans="1:11">
      <c r="A2784" s="60" t="s">
        <v>733</v>
      </c>
      <c r="B2784" s="60" t="s">
        <v>808</v>
      </c>
      <c r="C2784" s="59">
        <v>17.899999999999999</v>
      </c>
      <c r="D2784" s="60" t="s">
        <v>39</v>
      </c>
      <c r="E2784" s="60" t="s">
        <v>41</v>
      </c>
      <c r="F2784" s="60" t="s">
        <v>40</v>
      </c>
      <c r="G2784" s="60" t="s">
        <v>41</v>
      </c>
      <c r="H2784" s="60" t="s">
        <v>41</v>
      </c>
      <c r="I2784">
        <f>--ISNUMBER(IFERROR(SEARCH(Anketa!$E$3,'SDF biotopi'!$A2784,1),""))</f>
        <v>0</v>
      </c>
      <c r="J2784" t="str">
        <f>IF(I2784=1,COUNTIF($I$2:I2784,1),"")</f>
        <v/>
      </c>
      <c r="K2784" t="str">
        <f>IFERROR(INDEX($B$2:$B$2873,MATCH(ROWS($J$2:J2784),$J$2:$J$2873,0)),"")</f>
        <v/>
      </c>
    </row>
    <row r="2785" spans="1:11">
      <c r="A2785" s="60" t="s">
        <v>733</v>
      </c>
      <c r="B2785" s="60" t="s">
        <v>802</v>
      </c>
      <c r="C2785" s="59">
        <v>38.53</v>
      </c>
      <c r="D2785" s="60" t="s">
        <v>39</v>
      </c>
      <c r="E2785" s="60" t="s">
        <v>40</v>
      </c>
      <c r="F2785" s="60" t="s">
        <v>40</v>
      </c>
      <c r="G2785" s="60" t="s">
        <v>40</v>
      </c>
      <c r="H2785" s="60" t="s">
        <v>40</v>
      </c>
      <c r="I2785">
        <f>--ISNUMBER(IFERROR(SEARCH(Anketa!$E$3,'SDF biotopi'!$A2785,1),""))</f>
        <v>0</v>
      </c>
      <c r="J2785" t="str">
        <f>IF(I2785=1,COUNTIF($I$2:I2785,1),"")</f>
        <v/>
      </c>
      <c r="K2785" t="str">
        <f>IFERROR(INDEX($B$2:$B$2873,MATCH(ROWS($J$2:J2785),$J$2:$J$2873,0)),"")</f>
        <v/>
      </c>
    </row>
    <row r="2786" spans="1:11">
      <c r="A2786" s="60" t="s">
        <v>733</v>
      </c>
      <c r="B2786" s="60" t="s">
        <v>820</v>
      </c>
      <c r="C2786" s="59">
        <v>0.94</v>
      </c>
      <c r="D2786" s="60" t="s">
        <v>838</v>
      </c>
      <c r="E2786" s="60" t="s">
        <v>40</v>
      </c>
      <c r="F2786" s="60" t="s">
        <v>40</v>
      </c>
      <c r="G2786" s="60" t="s">
        <v>40</v>
      </c>
      <c r="H2786" s="60" t="s">
        <v>40</v>
      </c>
      <c r="I2786">
        <f>--ISNUMBER(IFERROR(SEARCH(Anketa!$E$3,'SDF biotopi'!$A2786,1),""))</f>
        <v>0</v>
      </c>
      <c r="J2786" t="str">
        <f>IF(I2786=1,COUNTIF($I$2:I2786,1),"")</f>
        <v/>
      </c>
      <c r="K2786" t="str">
        <f>IFERROR(INDEX($B$2:$B$2873,MATCH(ROWS($J$2:J2786),$J$2:$J$2873,0)),"")</f>
        <v/>
      </c>
    </row>
    <row r="2787" spans="1:11">
      <c r="A2787" s="60" t="s">
        <v>733</v>
      </c>
      <c r="B2787" s="60" t="s">
        <v>825</v>
      </c>
      <c r="C2787" s="59">
        <v>6.59</v>
      </c>
      <c r="D2787" s="60" t="s">
        <v>39</v>
      </c>
      <c r="E2787" s="60" t="s">
        <v>41</v>
      </c>
      <c r="F2787" s="60" t="s">
        <v>40</v>
      </c>
      <c r="G2787" s="60" t="s">
        <v>40</v>
      </c>
      <c r="H2787" s="60" t="s">
        <v>40</v>
      </c>
      <c r="I2787">
        <f>--ISNUMBER(IFERROR(SEARCH(Anketa!$E$3,'SDF biotopi'!$A2787,1),""))</f>
        <v>0</v>
      </c>
      <c r="J2787" t="str">
        <f>IF(I2787=1,COUNTIF($I$2:I2787,1),"")</f>
        <v/>
      </c>
      <c r="K2787" t="str">
        <f>IFERROR(INDEX($B$2:$B$2873,MATCH(ROWS($J$2:J2787),$J$2:$J$2873,0)),"")</f>
        <v/>
      </c>
    </row>
    <row r="2788" spans="1:11">
      <c r="A2788" s="60" t="s">
        <v>733</v>
      </c>
      <c r="B2788" s="60" t="s">
        <v>807</v>
      </c>
      <c r="C2788" s="59">
        <v>7.66</v>
      </c>
      <c r="D2788" s="60" t="s">
        <v>39</v>
      </c>
      <c r="E2788" s="60" t="s">
        <v>41</v>
      </c>
      <c r="F2788" s="60" t="s">
        <v>40</v>
      </c>
      <c r="G2788" s="60" t="s">
        <v>40</v>
      </c>
      <c r="H2788" s="60" t="s">
        <v>40</v>
      </c>
      <c r="I2788">
        <f>--ISNUMBER(IFERROR(SEARCH(Anketa!$E$3,'SDF biotopi'!$A2788,1),""))</f>
        <v>0</v>
      </c>
      <c r="J2788" t="str">
        <f>IF(I2788=1,COUNTIF($I$2:I2788,1),"")</f>
        <v/>
      </c>
      <c r="K2788" t="str">
        <f>IFERROR(INDEX($B$2:$B$2873,MATCH(ROWS($J$2:J2788),$J$2:$J$2873,0)),"")</f>
        <v/>
      </c>
    </row>
    <row r="2789" spans="1:11">
      <c r="A2789" s="60" t="s">
        <v>733</v>
      </c>
      <c r="B2789" s="60" t="s">
        <v>803</v>
      </c>
      <c r="C2789" s="59">
        <v>2.73</v>
      </c>
      <c r="D2789" s="60" t="s">
        <v>39</v>
      </c>
      <c r="E2789" s="60" t="s">
        <v>210</v>
      </c>
      <c r="F2789" s="60" t="s">
        <v>40</v>
      </c>
      <c r="G2789" s="60" t="s">
        <v>41</v>
      </c>
      <c r="H2789" s="60" t="s">
        <v>41</v>
      </c>
      <c r="I2789">
        <f>--ISNUMBER(IFERROR(SEARCH(Anketa!$E$3,'SDF biotopi'!$A2789,1),""))</f>
        <v>0</v>
      </c>
      <c r="J2789" t="str">
        <f>IF(I2789=1,COUNTIF($I$2:I2789,1),"")</f>
        <v/>
      </c>
      <c r="K2789" t="str">
        <f>IFERROR(INDEX($B$2:$B$2873,MATCH(ROWS($J$2:J2789),$J$2:$J$2873,0)),"")</f>
        <v/>
      </c>
    </row>
    <row r="2790" spans="1:11">
      <c r="A2790" s="60" t="s">
        <v>735</v>
      </c>
      <c r="B2790" s="60" t="s">
        <v>835</v>
      </c>
      <c r="C2790" s="59">
        <v>0.66</v>
      </c>
      <c r="D2790" s="60" t="s">
        <v>39</v>
      </c>
      <c r="E2790" s="60" t="s">
        <v>41</v>
      </c>
      <c r="F2790" s="60" t="s">
        <v>40</v>
      </c>
      <c r="G2790" s="60" t="s">
        <v>41</v>
      </c>
      <c r="H2790" s="60" t="s">
        <v>210</v>
      </c>
      <c r="I2790">
        <f>--ISNUMBER(IFERROR(SEARCH(Anketa!$E$3,'SDF biotopi'!$A2790,1),""))</f>
        <v>0</v>
      </c>
      <c r="J2790" t="str">
        <f>IF(I2790=1,COUNTIF($I$2:I2790,1),"")</f>
        <v/>
      </c>
      <c r="K2790" t="str">
        <f>IFERROR(INDEX($B$2:$B$2873,MATCH(ROWS($J$2:J2790),$J$2:$J$2873,0)),"")</f>
        <v/>
      </c>
    </row>
    <row r="2791" spans="1:11">
      <c r="A2791" s="60" t="s">
        <v>735</v>
      </c>
      <c r="B2791" s="60" t="s">
        <v>841</v>
      </c>
      <c r="C2791" s="59">
        <v>0.17</v>
      </c>
      <c r="D2791" s="60" t="s">
        <v>39</v>
      </c>
      <c r="E2791" s="60" t="s">
        <v>40</v>
      </c>
      <c r="F2791" s="60" t="s">
        <v>41</v>
      </c>
      <c r="G2791" s="60" t="s">
        <v>41</v>
      </c>
      <c r="H2791" s="60" t="s">
        <v>40</v>
      </c>
      <c r="I2791">
        <f>--ISNUMBER(IFERROR(SEARCH(Anketa!$E$3,'SDF biotopi'!$A2791,1),""))</f>
        <v>0</v>
      </c>
      <c r="J2791" t="str">
        <f>IF(I2791=1,COUNTIF($I$2:I2791,1),"")</f>
        <v/>
      </c>
      <c r="K2791" t="str">
        <f>IFERROR(INDEX($B$2:$B$2873,MATCH(ROWS($J$2:J2791),$J$2:$J$2873,0)),"")</f>
        <v/>
      </c>
    </row>
    <row r="2792" spans="1:11">
      <c r="A2792" s="60" t="s">
        <v>735</v>
      </c>
      <c r="B2792" s="60" t="s">
        <v>839</v>
      </c>
      <c r="C2792" s="59">
        <v>0.06</v>
      </c>
      <c r="D2792" s="60" t="s">
        <v>39</v>
      </c>
      <c r="E2792" s="60" t="s">
        <v>210</v>
      </c>
      <c r="F2792" s="60" t="s">
        <v>40</v>
      </c>
      <c r="G2792" s="60" t="s">
        <v>210</v>
      </c>
      <c r="H2792" s="60" t="s">
        <v>210</v>
      </c>
      <c r="I2792">
        <f>--ISNUMBER(IFERROR(SEARCH(Anketa!$E$3,'SDF biotopi'!$A2792,1),""))</f>
        <v>0</v>
      </c>
      <c r="J2792" t="str">
        <f>IF(I2792=1,COUNTIF($I$2:I2792,1),"")</f>
        <v/>
      </c>
      <c r="K2792" t="str">
        <f>IFERROR(INDEX($B$2:$B$2873,MATCH(ROWS($J$2:J2792),$J$2:$J$2873,0)),"")</f>
        <v/>
      </c>
    </row>
    <row r="2793" spans="1:11">
      <c r="A2793" s="60" t="s">
        <v>738</v>
      </c>
      <c r="B2793" s="60" t="s">
        <v>802</v>
      </c>
      <c r="C2793" s="59">
        <v>4.55</v>
      </c>
      <c r="D2793" s="60" t="s">
        <v>39</v>
      </c>
      <c r="E2793" s="60" t="s">
        <v>210</v>
      </c>
      <c r="F2793" s="60" t="s">
        <v>40</v>
      </c>
      <c r="G2793" s="60" t="s">
        <v>210</v>
      </c>
      <c r="H2793" s="60" t="s">
        <v>40</v>
      </c>
      <c r="I2793">
        <f>--ISNUMBER(IFERROR(SEARCH(Anketa!$E$3,'SDF biotopi'!$A2793,1),""))</f>
        <v>0</v>
      </c>
      <c r="J2793" t="str">
        <f>IF(I2793=1,COUNTIF($I$2:I2793,1),"")</f>
        <v/>
      </c>
      <c r="K2793" t="str">
        <f>IFERROR(INDEX($B$2:$B$2873,MATCH(ROWS($J$2:J2793),$J$2:$J$2873,0)),"")</f>
        <v/>
      </c>
    </row>
    <row r="2794" spans="1:11">
      <c r="A2794" s="60" t="s">
        <v>740</v>
      </c>
      <c r="B2794" s="60" t="s">
        <v>802</v>
      </c>
      <c r="C2794" s="59">
        <v>69.19</v>
      </c>
      <c r="D2794" s="60" t="s">
        <v>39</v>
      </c>
      <c r="E2794" s="60" t="s">
        <v>210</v>
      </c>
      <c r="F2794" s="60" t="s">
        <v>40</v>
      </c>
      <c r="G2794" s="60" t="s">
        <v>41</v>
      </c>
      <c r="H2794" s="60" t="s">
        <v>41</v>
      </c>
      <c r="I2794">
        <f>--ISNUMBER(IFERROR(SEARCH(Anketa!$E$3,'SDF biotopi'!$A2794,1),""))</f>
        <v>0</v>
      </c>
      <c r="J2794" t="str">
        <f>IF(I2794=1,COUNTIF($I$2:I2794,1),"")</f>
        <v/>
      </c>
      <c r="K2794" t="str">
        <f>IFERROR(INDEX($B$2:$B$2873,MATCH(ROWS($J$2:J2794),$J$2:$J$2873,0)),"")</f>
        <v/>
      </c>
    </row>
    <row r="2795" spans="1:11">
      <c r="A2795" s="60" t="s">
        <v>740</v>
      </c>
      <c r="B2795" s="60" t="s">
        <v>808</v>
      </c>
      <c r="C2795" s="59">
        <v>11.38</v>
      </c>
      <c r="D2795" s="60" t="s">
        <v>39</v>
      </c>
      <c r="E2795" s="60" t="s">
        <v>40</v>
      </c>
      <c r="F2795" s="60" t="s">
        <v>40</v>
      </c>
      <c r="G2795" s="60" t="s">
        <v>40</v>
      </c>
      <c r="H2795" s="60" t="s">
        <v>40</v>
      </c>
      <c r="I2795">
        <f>--ISNUMBER(IFERROR(SEARCH(Anketa!$E$3,'SDF biotopi'!$A2795,1),""))</f>
        <v>0</v>
      </c>
      <c r="J2795" t="str">
        <f>IF(I2795=1,COUNTIF($I$2:I2795,1),"")</f>
        <v/>
      </c>
      <c r="K2795" t="str">
        <f>IFERROR(INDEX($B$2:$B$2873,MATCH(ROWS($J$2:J2795),$J$2:$J$2873,0)),"")</f>
        <v/>
      </c>
    </row>
    <row r="2796" spans="1:11">
      <c r="A2796" s="60" t="s">
        <v>742</v>
      </c>
      <c r="B2796" s="60" t="s">
        <v>808</v>
      </c>
      <c r="C2796" s="59">
        <v>65.900000000000006</v>
      </c>
      <c r="D2796" s="60" t="s">
        <v>39</v>
      </c>
      <c r="E2796" s="60" t="s">
        <v>210</v>
      </c>
      <c r="F2796" s="60" t="s">
        <v>40</v>
      </c>
      <c r="G2796" s="60" t="s">
        <v>41</v>
      </c>
      <c r="H2796" s="60" t="s">
        <v>41</v>
      </c>
      <c r="I2796">
        <f>--ISNUMBER(IFERROR(SEARCH(Anketa!$E$3,'SDF biotopi'!$A2796,1),""))</f>
        <v>0</v>
      </c>
      <c r="J2796" t="str">
        <f>IF(I2796=1,COUNTIF($I$2:I2796,1),"")</f>
        <v/>
      </c>
      <c r="K2796" t="str">
        <f>IFERROR(INDEX($B$2:$B$2873,MATCH(ROWS($J$2:J2796),$J$2:$J$2873,0)),"")</f>
        <v/>
      </c>
    </row>
    <row r="2797" spans="1:11">
      <c r="A2797" s="60" t="s">
        <v>744</v>
      </c>
      <c r="B2797" s="60" t="s">
        <v>808</v>
      </c>
      <c r="C2797" s="59">
        <v>112.03</v>
      </c>
      <c r="D2797" s="60" t="s">
        <v>39</v>
      </c>
      <c r="E2797" s="60" t="s">
        <v>41</v>
      </c>
      <c r="F2797" s="60" t="s">
        <v>40</v>
      </c>
      <c r="G2797" s="60" t="s">
        <v>210</v>
      </c>
      <c r="H2797" s="60" t="s">
        <v>41</v>
      </c>
      <c r="I2797">
        <f>--ISNUMBER(IFERROR(SEARCH(Anketa!$E$3,'SDF biotopi'!$A2797,1),""))</f>
        <v>0</v>
      </c>
      <c r="J2797" t="str">
        <f>IF(I2797=1,COUNTIF($I$2:I2797,1),"")</f>
        <v/>
      </c>
      <c r="K2797" t="str">
        <f>IFERROR(INDEX($B$2:$B$2873,MATCH(ROWS($J$2:J2797),$J$2:$J$2873,0)),"")</f>
        <v/>
      </c>
    </row>
    <row r="2798" spans="1:11">
      <c r="A2798" s="60" t="s">
        <v>744</v>
      </c>
      <c r="B2798" s="60" t="s">
        <v>820</v>
      </c>
      <c r="C2798" s="59">
        <v>0.91</v>
      </c>
      <c r="D2798" s="60" t="s">
        <v>39</v>
      </c>
      <c r="E2798" s="60" t="s">
        <v>818</v>
      </c>
      <c r="F2798" s="60" t="s">
        <v>40</v>
      </c>
      <c r="G2798" s="60" t="s">
        <v>818</v>
      </c>
      <c r="H2798" s="60" t="s">
        <v>818</v>
      </c>
      <c r="I2798">
        <f>--ISNUMBER(IFERROR(SEARCH(Anketa!$E$3,'SDF biotopi'!$A2798,1),""))</f>
        <v>0</v>
      </c>
      <c r="J2798" t="str">
        <f>IF(I2798=1,COUNTIF($I$2:I2798,1),"")</f>
        <v/>
      </c>
      <c r="K2798" t="str">
        <f>IFERROR(INDEX($B$2:$B$2873,MATCH(ROWS($J$2:J2798),$J$2:$J$2873,0)),"")</f>
        <v/>
      </c>
    </row>
    <row r="2799" spans="1:11">
      <c r="A2799" s="60" t="s">
        <v>744</v>
      </c>
      <c r="B2799" s="60" t="s">
        <v>810</v>
      </c>
      <c r="C2799" s="59">
        <v>0.31</v>
      </c>
      <c r="D2799" s="60" t="s">
        <v>39</v>
      </c>
      <c r="E2799" s="60" t="s">
        <v>818</v>
      </c>
      <c r="F2799" s="60" t="s">
        <v>40</v>
      </c>
      <c r="G2799" s="60" t="s">
        <v>818</v>
      </c>
      <c r="H2799" s="60" t="s">
        <v>818</v>
      </c>
      <c r="I2799">
        <f>--ISNUMBER(IFERROR(SEARCH(Anketa!$E$3,'SDF biotopi'!$A2799,1),""))</f>
        <v>0</v>
      </c>
      <c r="J2799" t="str">
        <f>IF(I2799=1,COUNTIF($I$2:I2799,1),"")</f>
        <v/>
      </c>
      <c r="K2799" t="str">
        <f>IFERROR(INDEX($B$2:$B$2873,MATCH(ROWS($J$2:J2799),$J$2:$J$2873,0)),"")</f>
        <v/>
      </c>
    </row>
    <row r="2800" spans="1:11">
      <c r="A2800" s="60" t="s">
        <v>744</v>
      </c>
      <c r="B2800" s="60" t="s">
        <v>802</v>
      </c>
      <c r="C2800" s="59">
        <v>31.57</v>
      </c>
      <c r="D2800" s="60" t="s">
        <v>39</v>
      </c>
      <c r="E2800" s="60" t="s">
        <v>40</v>
      </c>
      <c r="F2800" s="60" t="s">
        <v>40</v>
      </c>
      <c r="G2800" s="60" t="s">
        <v>210</v>
      </c>
      <c r="H2800" s="60" t="s">
        <v>40</v>
      </c>
      <c r="I2800">
        <f>--ISNUMBER(IFERROR(SEARCH(Anketa!$E$3,'SDF biotopi'!$A2800,1),""))</f>
        <v>0</v>
      </c>
      <c r="J2800" t="str">
        <f>IF(I2800=1,COUNTIF($I$2:I2800,1),"")</f>
        <v/>
      </c>
      <c r="K2800" t="str">
        <f>IFERROR(INDEX($B$2:$B$2873,MATCH(ROWS($J$2:J2800),$J$2:$J$2873,0)),"")</f>
        <v/>
      </c>
    </row>
    <row r="2801" spans="1:11">
      <c r="A2801" s="60" t="s">
        <v>744</v>
      </c>
      <c r="B2801" s="60" t="s">
        <v>814</v>
      </c>
      <c r="C2801" s="59">
        <v>0.4</v>
      </c>
      <c r="D2801" s="60" t="s">
        <v>39</v>
      </c>
      <c r="E2801" s="60" t="s">
        <v>40</v>
      </c>
      <c r="F2801" s="60" t="s">
        <v>40</v>
      </c>
      <c r="G2801" s="60" t="s">
        <v>210</v>
      </c>
      <c r="H2801" s="60" t="s">
        <v>40</v>
      </c>
      <c r="I2801">
        <f>--ISNUMBER(IFERROR(SEARCH(Anketa!$E$3,'SDF biotopi'!$A2801,1),""))</f>
        <v>0</v>
      </c>
      <c r="J2801" t="str">
        <f>IF(I2801=1,COUNTIF($I$2:I2801,1),"")</f>
        <v/>
      </c>
      <c r="K2801" t="str">
        <f>IFERROR(INDEX($B$2:$B$2873,MATCH(ROWS($J$2:J2801),$J$2:$J$2873,0)),"")</f>
        <v/>
      </c>
    </row>
    <row r="2802" spans="1:11">
      <c r="A2802" s="60" t="s">
        <v>744</v>
      </c>
      <c r="B2802" s="60" t="s">
        <v>828</v>
      </c>
      <c r="C2802" s="59">
        <v>0</v>
      </c>
      <c r="D2802" s="60" t="s">
        <v>67</v>
      </c>
      <c r="E2802" s="60" t="s">
        <v>50</v>
      </c>
      <c r="F2802" s="60" t="s">
        <v>824</v>
      </c>
      <c r="G2802" s="60" t="s">
        <v>824</v>
      </c>
      <c r="H2802" s="60" t="s">
        <v>824</v>
      </c>
      <c r="I2802">
        <f>--ISNUMBER(IFERROR(SEARCH(Anketa!$E$3,'SDF biotopi'!$A2802,1),""))</f>
        <v>0</v>
      </c>
      <c r="J2802" t="str">
        <f>IF(I2802=1,COUNTIF($I$2:I2802,1),"")</f>
        <v/>
      </c>
      <c r="K2802" t="str">
        <f>IFERROR(INDEX($B$2:$B$2873,MATCH(ROWS($J$2:J2802),$J$2:$J$2873,0)),"")</f>
        <v/>
      </c>
    </row>
    <row r="2803" spans="1:11">
      <c r="A2803" s="60" t="s">
        <v>746</v>
      </c>
      <c r="B2803" s="60" t="s">
        <v>803</v>
      </c>
      <c r="C2803" s="59">
        <v>18.71</v>
      </c>
      <c r="D2803" s="60" t="s">
        <v>39</v>
      </c>
      <c r="E2803" s="60" t="s">
        <v>41</v>
      </c>
      <c r="F2803" s="60" t="s">
        <v>40</v>
      </c>
      <c r="G2803" s="60" t="s">
        <v>210</v>
      </c>
      <c r="H2803" s="60" t="s">
        <v>41</v>
      </c>
      <c r="I2803">
        <f>--ISNUMBER(IFERROR(SEARCH(Anketa!$E$3,'SDF biotopi'!$A2803,1),""))</f>
        <v>0</v>
      </c>
      <c r="J2803" t="str">
        <f>IF(I2803=1,COUNTIF($I$2:I2803,1),"")</f>
        <v/>
      </c>
      <c r="K2803" t="str">
        <f>IFERROR(INDEX($B$2:$B$2873,MATCH(ROWS($J$2:J2803),$J$2:$J$2873,0)),"")</f>
        <v/>
      </c>
    </row>
    <row r="2804" spans="1:11">
      <c r="A2804" s="60" t="s">
        <v>748</v>
      </c>
      <c r="B2804" s="60" t="s">
        <v>829</v>
      </c>
      <c r="C2804" s="59">
        <v>0.82</v>
      </c>
      <c r="D2804" s="60" t="s">
        <v>39</v>
      </c>
      <c r="E2804" s="60" t="s">
        <v>41</v>
      </c>
      <c r="F2804" s="60" t="s">
        <v>40</v>
      </c>
      <c r="G2804" s="60" t="s">
        <v>210</v>
      </c>
      <c r="H2804" s="60" t="s">
        <v>41</v>
      </c>
      <c r="I2804">
        <f>--ISNUMBER(IFERROR(SEARCH(Anketa!$E$3,'SDF biotopi'!$A2804,1),""))</f>
        <v>0</v>
      </c>
      <c r="J2804" t="str">
        <f>IF(I2804=1,COUNTIF($I$2:I2804,1),"")</f>
        <v/>
      </c>
      <c r="K2804" t="str">
        <f>IFERROR(INDEX($B$2:$B$2873,MATCH(ROWS($J$2:J2804),$J$2:$J$2873,0)),"")</f>
        <v/>
      </c>
    </row>
    <row r="2805" spans="1:11">
      <c r="A2805" s="60" t="s">
        <v>748</v>
      </c>
      <c r="B2805" s="60" t="s">
        <v>835</v>
      </c>
      <c r="C2805" s="59">
        <v>3.65</v>
      </c>
      <c r="D2805" s="60" t="s">
        <v>39</v>
      </c>
      <c r="E2805" s="60" t="s">
        <v>210</v>
      </c>
      <c r="F2805" s="60" t="s">
        <v>40</v>
      </c>
      <c r="G2805" s="60" t="s">
        <v>41</v>
      </c>
      <c r="H2805" s="60" t="s">
        <v>210</v>
      </c>
      <c r="I2805">
        <f>--ISNUMBER(IFERROR(SEARCH(Anketa!$E$3,'SDF biotopi'!$A2805,1),""))</f>
        <v>0</v>
      </c>
      <c r="J2805" t="str">
        <f>IF(I2805=1,COUNTIF($I$2:I2805,1),"")</f>
        <v/>
      </c>
      <c r="K2805" t="str">
        <f>IFERROR(INDEX($B$2:$B$2873,MATCH(ROWS($J$2:J2805),$J$2:$J$2873,0)),"")</f>
        <v/>
      </c>
    </row>
    <row r="2806" spans="1:11">
      <c r="A2806" s="60" t="s">
        <v>750</v>
      </c>
      <c r="B2806" s="60" t="s">
        <v>802</v>
      </c>
      <c r="C2806" s="59">
        <v>1.96</v>
      </c>
      <c r="D2806" s="60" t="s">
        <v>818</v>
      </c>
      <c r="E2806" s="60" t="s">
        <v>40</v>
      </c>
      <c r="F2806" s="60" t="s">
        <v>40</v>
      </c>
      <c r="G2806" s="60" t="s">
        <v>210</v>
      </c>
      <c r="H2806" s="60" t="s">
        <v>40</v>
      </c>
      <c r="I2806">
        <f>--ISNUMBER(IFERROR(SEARCH(Anketa!$E$3,'SDF biotopi'!$A2806,1),""))</f>
        <v>0</v>
      </c>
      <c r="J2806" t="str">
        <f>IF(I2806=1,COUNTIF($I$2:I2806,1),"")</f>
        <v/>
      </c>
      <c r="K2806" t="str">
        <f>IFERROR(INDEX($B$2:$B$2873,MATCH(ROWS($J$2:J2806),$J$2:$J$2873,0)),"")</f>
        <v/>
      </c>
    </row>
    <row r="2807" spans="1:11">
      <c r="A2807" s="60" t="s">
        <v>752</v>
      </c>
      <c r="B2807" s="60" t="s">
        <v>830</v>
      </c>
      <c r="C2807" s="59">
        <v>2.58</v>
      </c>
      <c r="D2807" s="60" t="s">
        <v>39</v>
      </c>
      <c r="E2807" s="60" t="s">
        <v>210</v>
      </c>
      <c r="F2807" s="60" t="s">
        <v>40</v>
      </c>
      <c r="G2807" s="60" t="s">
        <v>41</v>
      </c>
      <c r="H2807" s="60" t="s">
        <v>41</v>
      </c>
      <c r="I2807">
        <f>--ISNUMBER(IFERROR(SEARCH(Anketa!$E$3,'SDF biotopi'!$A2807,1),""))</f>
        <v>0</v>
      </c>
      <c r="J2807" t="str">
        <f>IF(I2807=1,COUNTIF($I$2:I2807,1),"")</f>
        <v/>
      </c>
      <c r="K2807" t="str">
        <f>IFERROR(INDEX($B$2:$B$2873,MATCH(ROWS($J$2:J2807),$J$2:$J$2873,0)),"")</f>
        <v/>
      </c>
    </row>
    <row r="2808" spans="1:11">
      <c r="A2808" s="60" t="s">
        <v>752</v>
      </c>
      <c r="B2808" s="60" t="s">
        <v>827</v>
      </c>
      <c r="C2808" s="59">
        <v>0.8</v>
      </c>
      <c r="D2808" s="60" t="s">
        <v>39</v>
      </c>
      <c r="E2808" s="60" t="s">
        <v>40</v>
      </c>
      <c r="F2808" s="60" t="s">
        <v>40</v>
      </c>
      <c r="G2808" s="60" t="s">
        <v>41</v>
      </c>
      <c r="H2808" s="60" t="s">
        <v>40</v>
      </c>
      <c r="I2808">
        <f>--ISNUMBER(IFERROR(SEARCH(Anketa!$E$3,'SDF biotopi'!$A2808,1),""))</f>
        <v>0</v>
      </c>
      <c r="J2808" t="str">
        <f>IF(I2808=1,COUNTIF($I$2:I2808,1),"")</f>
        <v/>
      </c>
      <c r="K2808" t="str">
        <f>IFERROR(INDEX($B$2:$B$2873,MATCH(ROWS($J$2:J2808),$J$2:$J$2873,0)),"")</f>
        <v/>
      </c>
    </row>
    <row r="2809" spans="1:11">
      <c r="A2809" s="60" t="s">
        <v>752</v>
      </c>
      <c r="B2809" s="60" t="s">
        <v>802</v>
      </c>
      <c r="C2809" s="59">
        <v>5.59</v>
      </c>
      <c r="D2809" s="60" t="s">
        <v>39</v>
      </c>
      <c r="E2809" s="60" t="s">
        <v>41</v>
      </c>
      <c r="F2809" s="60" t="s">
        <v>40</v>
      </c>
      <c r="G2809" s="60" t="s">
        <v>210</v>
      </c>
      <c r="H2809" s="60" t="s">
        <v>41</v>
      </c>
      <c r="I2809">
        <f>--ISNUMBER(IFERROR(SEARCH(Anketa!$E$3,'SDF biotopi'!$A2809,1),""))</f>
        <v>0</v>
      </c>
      <c r="J2809" t="str">
        <f>IF(I2809=1,COUNTIF($I$2:I2809,1),"")</f>
        <v/>
      </c>
      <c r="K2809" t="str">
        <f>IFERROR(INDEX($B$2:$B$2873,MATCH(ROWS($J$2:J2809),$J$2:$J$2873,0)),"")</f>
        <v/>
      </c>
    </row>
    <row r="2810" spans="1:11">
      <c r="A2810" s="60" t="s">
        <v>754</v>
      </c>
      <c r="B2810" s="60" t="s">
        <v>808</v>
      </c>
      <c r="C2810" s="59">
        <v>15.05</v>
      </c>
      <c r="D2810" s="60" t="s">
        <v>39</v>
      </c>
      <c r="E2810" s="60" t="s">
        <v>41</v>
      </c>
      <c r="F2810" s="60" t="s">
        <v>40</v>
      </c>
      <c r="G2810" s="60" t="s">
        <v>210</v>
      </c>
      <c r="H2810" s="60" t="s">
        <v>41</v>
      </c>
      <c r="I2810">
        <f>--ISNUMBER(IFERROR(SEARCH(Anketa!$E$3,'SDF biotopi'!$A2810,1),""))</f>
        <v>0</v>
      </c>
      <c r="J2810" t="str">
        <f>IF(I2810=1,COUNTIF($I$2:I2810,1),"")</f>
        <v/>
      </c>
      <c r="K2810" t="str">
        <f>IFERROR(INDEX($B$2:$B$2873,MATCH(ROWS($J$2:J2810),$J$2:$J$2873,0)),"")</f>
        <v/>
      </c>
    </row>
    <row r="2811" spans="1:11">
      <c r="A2811" s="60" t="s">
        <v>754</v>
      </c>
      <c r="B2811" s="60" t="s">
        <v>802</v>
      </c>
      <c r="C2811" s="59">
        <v>22.17</v>
      </c>
      <c r="D2811" s="60" t="s">
        <v>39</v>
      </c>
      <c r="E2811" s="60" t="s">
        <v>41</v>
      </c>
      <c r="F2811" s="60" t="s">
        <v>40</v>
      </c>
      <c r="G2811" s="60" t="s">
        <v>210</v>
      </c>
      <c r="H2811" s="60" t="s">
        <v>41</v>
      </c>
      <c r="I2811">
        <f>--ISNUMBER(IFERROR(SEARCH(Anketa!$E$3,'SDF biotopi'!$A2811,1),""))</f>
        <v>0</v>
      </c>
      <c r="J2811" t="str">
        <f>IF(I2811=1,COUNTIF($I$2:I2811,1),"")</f>
        <v/>
      </c>
      <c r="K2811" t="str">
        <f>IFERROR(INDEX($B$2:$B$2873,MATCH(ROWS($J$2:J2811),$J$2:$J$2873,0)),"")</f>
        <v/>
      </c>
    </row>
    <row r="2812" spans="1:11">
      <c r="A2812" s="60" t="s">
        <v>754</v>
      </c>
      <c r="B2812" s="60" t="s">
        <v>807</v>
      </c>
      <c r="C2812" s="59">
        <v>0</v>
      </c>
      <c r="D2812" s="60" t="s">
        <v>67</v>
      </c>
      <c r="E2812" s="60" t="s">
        <v>50</v>
      </c>
      <c r="F2812" s="60" t="s">
        <v>824</v>
      </c>
      <c r="G2812" s="60" t="s">
        <v>824</v>
      </c>
      <c r="H2812" s="60" t="s">
        <v>824</v>
      </c>
      <c r="I2812">
        <f>--ISNUMBER(IFERROR(SEARCH(Anketa!$E$3,'SDF biotopi'!$A2812,1),""))</f>
        <v>0</v>
      </c>
      <c r="J2812" t="str">
        <f>IF(I2812=1,COUNTIF($I$2:I2812,1),"")</f>
        <v/>
      </c>
      <c r="K2812" t="str">
        <f>IFERROR(INDEX($B$2:$B$2873,MATCH(ROWS($J$2:J2812),$J$2:$J$2873,0)),"")</f>
        <v/>
      </c>
    </row>
    <row r="2813" spans="1:11">
      <c r="A2813" s="60" t="s">
        <v>754</v>
      </c>
      <c r="B2813" s="60" t="s">
        <v>865</v>
      </c>
      <c r="C2813" s="59">
        <v>4.03</v>
      </c>
      <c r="D2813" s="60" t="s">
        <v>39</v>
      </c>
      <c r="E2813" s="60" t="s">
        <v>41</v>
      </c>
      <c r="F2813" s="60" t="s">
        <v>40</v>
      </c>
      <c r="G2813" s="60" t="s">
        <v>41</v>
      </c>
      <c r="H2813" s="60" t="s">
        <v>41</v>
      </c>
      <c r="I2813">
        <f>--ISNUMBER(IFERROR(SEARCH(Anketa!$E$3,'SDF biotopi'!$A2813,1),""))</f>
        <v>0</v>
      </c>
      <c r="J2813" t="str">
        <f>IF(I2813=1,COUNTIF($I$2:I2813,1),"")</f>
        <v/>
      </c>
      <c r="K2813" t="str">
        <f>IFERROR(INDEX($B$2:$B$2873,MATCH(ROWS($J$2:J2813),$J$2:$J$2873,0)),"")</f>
        <v/>
      </c>
    </row>
    <row r="2814" spans="1:11">
      <c r="A2814" s="60" t="s">
        <v>756</v>
      </c>
      <c r="B2814" s="60" t="s">
        <v>808</v>
      </c>
      <c r="C2814" s="59">
        <v>29.77</v>
      </c>
      <c r="D2814" s="60" t="s">
        <v>39</v>
      </c>
      <c r="E2814" s="60" t="s">
        <v>41</v>
      </c>
      <c r="F2814" s="60" t="s">
        <v>40</v>
      </c>
      <c r="G2814" s="60" t="s">
        <v>210</v>
      </c>
      <c r="H2814" s="60" t="s">
        <v>41</v>
      </c>
      <c r="I2814">
        <f>--ISNUMBER(IFERROR(SEARCH(Anketa!$E$3,'SDF biotopi'!$A2814,1),""))</f>
        <v>0</v>
      </c>
      <c r="J2814" t="str">
        <f>IF(I2814=1,COUNTIF($I$2:I2814,1),"")</f>
        <v/>
      </c>
      <c r="K2814" t="str">
        <f>IFERROR(INDEX($B$2:$B$2873,MATCH(ROWS($J$2:J2814),$J$2:$J$2873,0)),"")</f>
        <v/>
      </c>
    </row>
    <row r="2815" spans="1:11">
      <c r="A2815" s="60" t="s">
        <v>756</v>
      </c>
      <c r="B2815" s="60" t="s">
        <v>802</v>
      </c>
      <c r="C2815" s="59">
        <v>12.54</v>
      </c>
      <c r="D2815" s="60" t="s">
        <v>39</v>
      </c>
      <c r="E2815" s="60" t="s">
        <v>40</v>
      </c>
      <c r="F2815" s="60" t="s">
        <v>40</v>
      </c>
      <c r="G2815" s="60" t="s">
        <v>41</v>
      </c>
      <c r="H2815" s="60" t="s">
        <v>210</v>
      </c>
      <c r="I2815">
        <f>--ISNUMBER(IFERROR(SEARCH(Anketa!$E$3,'SDF biotopi'!$A2815,1),""))</f>
        <v>0</v>
      </c>
      <c r="J2815" t="str">
        <f>IF(I2815=1,COUNTIF($I$2:I2815,1),"")</f>
        <v/>
      </c>
      <c r="K2815" t="str">
        <f>IFERROR(INDEX($B$2:$B$2873,MATCH(ROWS($J$2:J2815),$J$2:$J$2873,0)),"")</f>
        <v/>
      </c>
    </row>
    <row r="2816" spans="1:11">
      <c r="A2816" s="60" t="s">
        <v>756</v>
      </c>
      <c r="B2816" s="60" t="s">
        <v>805</v>
      </c>
      <c r="C2816" s="59">
        <v>20.32</v>
      </c>
      <c r="D2816" s="60" t="s">
        <v>39</v>
      </c>
      <c r="E2816" s="60" t="s">
        <v>818</v>
      </c>
      <c r="F2816" s="60" t="s">
        <v>40</v>
      </c>
      <c r="G2816" s="60" t="s">
        <v>818</v>
      </c>
      <c r="H2816" s="60" t="s">
        <v>818</v>
      </c>
      <c r="I2816">
        <f>--ISNUMBER(IFERROR(SEARCH(Anketa!$E$3,'SDF biotopi'!$A2816,1),""))</f>
        <v>0</v>
      </c>
      <c r="J2816" t="str">
        <f>IF(I2816=1,COUNTIF($I$2:I2816,1),"")</f>
        <v/>
      </c>
      <c r="K2816" t="str">
        <f>IFERROR(INDEX($B$2:$B$2873,MATCH(ROWS($J$2:J2816),$J$2:$J$2873,0)),"")</f>
        <v/>
      </c>
    </row>
    <row r="2817" spans="1:11">
      <c r="A2817" s="60" t="s">
        <v>758</v>
      </c>
      <c r="B2817" s="60" t="s">
        <v>808</v>
      </c>
      <c r="C2817" s="59">
        <v>8.6999999999999993</v>
      </c>
      <c r="D2817" s="60" t="s">
        <v>39</v>
      </c>
      <c r="E2817" s="60" t="s">
        <v>41</v>
      </c>
      <c r="F2817" s="60" t="s">
        <v>40</v>
      </c>
      <c r="G2817" s="60" t="s">
        <v>210</v>
      </c>
      <c r="H2817" s="60" t="s">
        <v>41</v>
      </c>
      <c r="I2817">
        <f>--ISNUMBER(IFERROR(SEARCH(Anketa!$E$3,'SDF biotopi'!$A2817,1),""))</f>
        <v>0</v>
      </c>
      <c r="J2817" t="str">
        <f>IF(I2817=1,COUNTIF($I$2:I2817,1),"")</f>
        <v/>
      </c>
      <c r="K2817" t="str">
        <f>IFERROR(INDEX($B$2:$B$2873,MATCH(ROWS($J$2:J2817),$J$2:$J$2873,0)),"")</f>
        <v/>
      </c>
    </row>
    <row r="2818" spans="1:11">
      <c r="A2818" s="60" t="s">
        <v>758</v>
      </c>
      <c r="B2818" s="60" t="s">
        <v>802</v>
      </c>
      <c r="C2818" s="59">
        <v>8.2100000000000009</v>
      </c>
      <c r="D2818" s="60" t="s">
        <v>39</v>
      </c>
      <c r="E2818" s="60" t="s">
        <v>40</v>
      </c>
      <c r="F2818" s="60" t="s">
        <v>40</v>
      </c>
      <c r="G2818" s="60" t="s">
        <v>40</v>
      </c>
      <c r="H2818" s="60" t="s">
        <v>40</v>
      </c>
      <c r="I2818">
        <f>--ISNUMBER(IFERROR(SEARCH(Anketa!$E$3,'SDF biotopi'!$A2818,1),""))</f>
        <v>0</v>
      </c>
      <c r="J2818" t="str">
        <f>IF(I2818=1,COUNTIF($I$2:I2818,1),"")</f>
        <v/>
      </c>
      <c r="K2818" t="str">
        <f>IFERROR(INDEX($B$2:$B$2873,MATCH(ROWS($J$2:J2818),$J$2:$J$2873,0)),"")</f>
        <v/>
      </c>
    </row>
    <row r="2819" spans="1:11">
      <c r="A2819" s="60" t="s">
        <v>758</v>
      </c>
      <c r="B2819" s="60" t="s">
        <v>807</v>
      </c>
      <c r="C2819" s="59">
        <v>0.04</v>
      </c>
      <c r="D2819" s="60" t="s">
        <v>39</v>
      </c>
      <c r="E2819" s="60" t="s">
        <v>40</v>
      </c>
      <c r="F2819" s="60" t="s">
        <v>40</v>
      </c>
      <c r="G2819" s="60" t="s">
        <v>40</v>
      </c>
      <c r="H2819" s="60" t="s">
        <v>40</v>
      </c>
      <c r="I2819">
        <f>--ISNUMBER(IFERROR(SEARCH(Anketa!$E$3,'SDF biotopi'!$A2819,1),""))</f>
        <v>0</v>
      </c>
      <c r="J2819" t="str">
        <f>IF(I2819=1,COUNTIF($I$2:I2819,1),"")</f>
        <v/>
      </c>
      <c r="K2819" t="str">
        <f>IFERROR(INDEX($B$2:$B$2873,MATCH(ROWS($J$2:J2819),$J$2:$J$2873,0)),"")</f>
        <v/>
      </c>
    </row>
    <row r="2820" spans="1:11">
      <c r="A2820" s="60" t="s">
        <v>760</v>
      </c>
      <c r="B2820" s="60" t="s">
        <v>865</v>
      </c>
      <c r="C2820" s="59">
        <v>3.82</v>
      </c>
      <c r="D2820" s="60" t="s">
        <v>39</v>
      </c>
      <c r="E2820" s="60" t="s">
        <v>818</v>
      </c>
      <c r="F2820" s="60" t="s">
        <v>40</v>
      </c>
      <c r="G2820" s="60" t="s">
        <v>818</v>
      </c>
      <c r="H2820" s="60" t="s">
        <v>818</v>
      </c>
      <c r="I2820">
        <f>--ISNUMBER(IFERROR(SEARCH(Anketa!$E$3,'SDF biotopi'!$A2820,1),""))</f>
        <v>0</v>
      </c>
      <c r="J2820" t="str">
        <f>IF(I2820=1,COUNTIF($I$2:I2820,1),"")</f>
        <v/>
      </c>
      <c r="K2820" t="str">
        <f>IFERROR(INDEX($B$2:$B$2873,MATCH(ROWS($J$2:J2820),$J$2:$J$2873,0)),"")</f>
        <v/>
      </c>
    </row>
    <row r="2821" spans="1:11">
      <c r="A2821" s="60" t="s">
        <v>760</v>
      </c>
      <c r="B2821" s="60" t="s">
        <v>808</v>
      </c>
      <c r="C2821" s="59">
        <v>51.27</v>
      </c>
      <c r="D2821" s="60" t="s">
        <v>39</v>
      </c>
      <c r="E2821" s="60" t="s">
        <v>210</v>
      </c>
      <c r="F2821" s="60" t="s">
        <v>40</v>
      </c>
      <c r="G2821" s="60" t="s">
        <v>41</v>
      </c>
      <c r="H2821" s="60" t="s">
        <v>41</v>
      </c>
      <c r="I2821">
        <f>--ISNUMBER(IFERROR(SEARCH(Anketa!$E$3,'SDF biotopi'!$A2821,1),""))</f>
        <v>0</v>
      </c>
      <c r="J2821" t="str">
        <f>IF(I2821=1,COUNTIF($I$2:I2821,1),"")</f>
        <v/>
      </c>
      <c r="K2821" t="str">
        <f>IFERROR(INDEX($B$2:$B$2873,MATCH(ROWS($J$2:J2821),$J$2:$J$2873,0)),"")</f>
        <v/>
      </c>
    </row>
    <row r="2822" spans="1:11">
      <c r="A2822" s="60" t="s">
        <v>760</v>
      </c>
      <c r="B2822" s="60" t="s">
        <v>814</v>
      </c>
      <c r="C2822" s="59">
        <v>1.2</v>
      </c>
      <c r="D2822" s="60" t="s">
        <v>39</v>
      </c>
      <c r="E2822" s="60" t="s">
        <v>818</v>
      </c>
      <c r="F2822" s="60" t="s">
        <v>40</v>
      </c>
      <c r="G2822" s="60" t="s">
        <v>818</v>
      </c>
      <c r="H2822" s="60" t="s">
        <v>818</v>
      </c>
      <c r="I2822">
        <f>--ISNUMBER(IFERROR(SEARCH(Anketa!$E$3,'SDF biotopi'!$A2822,1),""))</f>
        <v>0</v>
      </c>
      <c r="J2822" t="str">
        <f>IF(I2822=1,COUNTIF($I$2:I2822,1),"")</f>
        <v/>
      </c>
      <c r="K2822" t="str">
        <f>IFERROR(INDEX($B$2:$B$2873,MATCH(ROWS($J$2:J2822),$J$2:$J$2873,0)),"")</f>
        <v/>
      </c>
    </row>
    <row r="2823" spans="1:11">
      <c r="A2823" s="60" t="s">
        <v>760</v>
      </c>
      <c r="B2823" s="60" t="s">
        <v>802</v>
      </c>
      <c r="C2823" s="59">
        <v>10.74</v>
      </c>
      <c r="D2823" s="60" t="s">
        <v>39</v>
      </c>
      <c r="E2823" s="60" t="s">
        <v>40</v>
      </c>
      <c r="F2823" s="60" t="s">
        <v>40</v>
      </c>
      <c r="G2823" s="60" t="s">
        <v>210</v>
      </c>
      <c r="H2823" s="60" t="s">
        <v>41</v>
      </c>
      <c r="I2823">
        <f>--ISNUMBER(IFERROR(SEARCH(Anketa!$E$3,'SDF biotopi'!$A2823,1),""))</f>
        <v>0</v>
      </c>
      <c r="J2823" t="str">
        <f>IF(I2823=1,COUNTIF($I$2:I2823,1),"")</f>
        <v/>
      </c>
      <c r="K2823" t="str">
        <f>IFERROR(INDEX($B$2:$B$2873,MATCH(ROWS($J$2:J2823),$J$2:$J$2873,0)),"")</f>
        <v/>
      </c>
    </row>
    <row r="2824" spans="1:11">
      <c r="A2824" s="60" t="s">
        <v>762</v>
      </c>
      <c r="B2824" s="60" t="s">
        <v>812</v>
      </c>
      <c r="C2824" s="59">
        <v>1.0900000000000001</v>
      </c>
      <c r="D2824" s="60" t="s">
        <v>39</v>
      </c>
      <c r="E2824" s="60" t="s">
        <v>40</v>
      </c>
      <c r="F2824" s="60" t="s">
        <v>40</v>
      </c>
      <c r="G2824" s="60" t="s">
        <v>40</v>
      </c>
      <c r="H2824" s="60" t="s">
        <v>40</v>
      </c>
      <c r="I2824">
        <f>--ISNUMBER(IFERROR(SEARCH(Anketa!$E$3,'SDF biotopi'!$A2824,1),""))</f>
        <v>0</v>
      </c>
      <c r="J2824" t="str">
        <f>IF(I2824=1,COUNTIF($I$2:I2824,1),"")</f>
        <v/>
      </c>
      <c r="K2824" t="str">
        <f>IFERROR(INDEX($B$2:$B$2873,MATCH(ROWS($J$2:J2824),$J$2:$J$2873,0)),"")</f>
        <v/>
      </c>
    </row>
    <row r="2825" spans="1:11">
      <c r="A2825" s="60" t="s">
        <v>762</v>
      </c>
      <c r="B2825" s="60" t="s">
        <v>834</v>
      </c>
      <c r="C2825" s="59">
        <v>0.23</v>
      </c>
      <c r="D2825" s="60" t="s">
        <v>39</v>
      </c>
      <c r="E2825" s="60" t="s">
        <v>40</v>
      </c>
      <c r="F2825" s="60" t="s">
        <v>41</v>
      </c>
      <c r="G2825" s="60" t="s">
        <v>40</v>
      </c>
      <c r="H2825" s="60" t="s">
        <v>40</v>
      </c>
      <c r="I2825">
        <f>--ISNUMBER(IFERROR(SEARCH(Anketa!$E$3,'SDF biotopi'!$A2825,1),""))</f>
        <v>0</v>
      </c>
      <c r="J2825" t="str">
        <f>IF(I2825=1,COUNTIF($I$2:I2825,1),"")</f>
        <v/>
      </c>
      <c r="K2825" t="str">
        <f>IFERROR(INDEX($B$2:$B$2873,MATCH(ROWS($J$2:J2825),$J$2:$J$2873,0)),"")</f>
        <v/>
      </c>
    </row>
    <row r="2826" spans="1:11">
      <c r="A2826" s="60" t="s">
        <v>762</v>
      </c>
      <c r="B2826" s="60" t="s">
        <v>809</v>
      </c>
      <c r="C2826" s="59">
        <v>5.71</v>
      </c>
      <c r="D2826" s="60" t="s">
        <v>39</v>
      </c>
      <c r="E2826" s="60" t="s">
        <v>210</v>
      </c>
      <c r="F2826" s="60" t="s">
        <v>40</v>
      </c>
      <c r="G2826" s="60" t="s">
        <v>210</v>
      </c>
      <c r="H2826" s="60" t="s">
        <v>210</v>
      </c>
      <c r="I2826">
        <f>--ISNUMBER(IFERROR(SEARCH(Anketa!$E$3,'SDF biotopi'!$A2826,1),""))</f>
        <v>0</v>
      </c>
      <c r="J2826" t="str">
        <f>IF(I2826=1,COUNTIF($I$2:I2826,1),"")</f>
        <v/>
      </c>
      <c r="K2826" t="str">
        <f>IFERROR(INDEX($B$2:$B$2873,MATCH(ROWS($J$2:J2826),$J$2:$J$2873,0)),"")</f>
        <v/>
      </c>
    </row>
    <row r="2827" spans="1:11">
      <c r="A2827" s="60" t="s">
        <v>764</v>
      </c>
      <c r="B2827" s="60" t="s">
        <v>802</v>
      </c>
      <c r="C2827" s="59">
        <v>5.56</v>
      </c>
      <c r="D2827" s="60" t="s">
        <v>39</v>
      </c>
      <c r="E2827" s="60" t="s">
        <v>40</v>
      </c>
      <c r="F2827" s="60" t="s">
        <v>40</v>
      </c>
      <c r="G2827" s="60" t="s">
        <v>40</v>
      </c>
      <c r="H2827" s="60" t="s">
        <v>40</v>
      </c>
      <c r="I2827">
        <f>--ISNUMBER(IFERROR(SEARCH(Anketa!$E$3,'SDF biotopi'!$A2827,1),""))</f>
        <v>0</v>
      </c>
      <c r="J2827" t="str">
        <f>IF(I2827=1,COUNTIF($I$2:I2827,1),"")</f>
        <v/>
      </c>
      <c r="K2827" t="str">
        <f>IFERROR(INDEX($B$2:$B$2873,MATCH(ROWS($J$2:J2827),$J$2:$J$2873,0)),"")</f>
        <v/>
      </c>
    </row>
    <row r="2828" spans="1:11">
      <c r="A2828" s="60" t="s">
        <v>764</v>
      </c>
      <c r="B2828" s="60" t="s">
        <v>807</v>
      </c>
      <c r="C2828" s="59">
        <v>0.19</v>
      </c>
      <c r="D2828" s="60" t="s">
        <v>39</v>
      </c>
      <c r="E2828" s="60" t="s">
        <v>40</v>
      </c>
      <c r="F2828" s="60" t="s">
        <v>40</v>
      </c>
      <c r="G2828" s="60" t="s">
        <v>40</v>
      </c>
      <c r="H2828" s="60" t="s">
        <v>40</v>
      </c>
      <c r="I2828">
        <f>--ISNUMBER(IFERROR(SEARCH(Anketa!$E$3,'SDF biotopi'!$A2828,1),""))</f>
        <v>0</v>
      </c>
      <c r="J2828" t="str">
        <f>IF(I2828=1,COUNTIF($I$2:I2828,1),"")</f>
        <v/>
      </c>
      <c r="K2828" t="str">
        <f>IFERROR(INDEX($B$2:$B$2873,MATCH(ROWS($J$2:J2828),$J$2:$J$2873,0)),"")</f>
        <v/>
      </c>
    </row>
    <row r="2829" spans="1:11">
      <c r="A2829" s="60" t="s">
        <v>764</v>
      </c>
      <c r="B2829" s="60" t="s">
        <v>808</v>
      </c>
      <c r="C2829" s="59">
        <v>25.15</v>
      </c>
      <c r="D2829" s="60" t="s">
        <v>39</v>
      </c>
      <c r="E2829" s="60" t="s">
        <v>41</v>
      </c>
      <c r="F2829" s="60" t="s">
        <v>40</v>
      </c>
      <c r="G2829" s="60" t="s">
        <v>210</v>
      </c>
      <c r="H2829" s="60" t="s">
        <v>41</v>
      </c>
      <c r="I2829">
        <f>--ISNUMBER(IFERROR(SEARCH(Anketa!$E$3,'SDF biotopi'!$A2829,1),""))</f>
        <v>0</v>
      </c>
      <c r="J2829" t="str">
        <f>IF(I2829=1,COUNTIF($I$2:I2829,1),"")</f>
        <v/>
      </c>
      <c r="K2829" t="str">
        <f>IFERROR(INDEX($B$2:$B$2873,MATCH(ROWS($J$2:J2829),$J$2:$J$2873,0)),"")</f>
        <v/>
      </c>
    </row>
    <row r="2830" spans="1:11">
      <c r="A2830" s="60" t="s">
        <v>766</v>
      </c>
      <c r="B2830" s="60" t="s">
        <v>808</v>
      </c>
      <c r="C2830" s="59">
        <v>15.39</v>
      </c>
      <c r="D2830" s="60" t="s">
        <v>39</v>
      </c>
      <c r="E2830" s="60" t="s">
        <v>40</v>
      </c>
      <c r="F2830" s="60" t="s">
        <v>40</v>
      </c>
      <c r="G2830" s="60" t="s">
        <v>210</v>
      </c>
      <c r="H2830" s="60" t="s">
        <v>41</v>
      </c>
      <c r="I2830">
        <f>--ISNUMBER(IFERROR(SEARCH(Anketa!$E$3,'SDF biotopi'!$A2830,1),""))</f>
        <v>0</v>
      </c>
      <c r="J2830" t="str">
        <f>IF(I2830=1,COUNTIF($I$2:I2830,1),"")</f>
        <v/>
      </c>
      <c r="K2830" t="str">
        <f>IFERROR(INDEX($B$2:$B$2873,MATCH(ROWS($J$2:J2830),$J$2:$J$2873,0)),"")</f>
        <v/>
      </c>
    </row>
    <row r="2831" spans="1:11">
      <c r="A2831" s="60" t="s">
        <v>766</v>
      </c>
      <c r="B2831" s="60" t="s">
        <v>865</v>
      </c>
      <c r="C2831" s="59">
        <v>0.14000000000000001</v>
      </c>
      <c r="D2831" s="60" t="s">
        <v>39</v>
      </c>
      <c r="E2831" s="60" t="s">
        <v>818</v>
      </c>
      <c r="F2831" s="60" t="s">
        <v>40</v>
      </c>
      <c r="G2831" s="60" t="s">
        <v>818</v>
      </c>
      <c r="H2831" s="60" t="s">
        <v>818</v>
      </c>
      <c r="I2831">
        <f>--ISNUMBER(IFERROR(SEARCH(Anketa!$E$3,'SDF biotopi'!$A2831,1),""))</f>
        <v>0</v>
      </c>
      <c r="J2831" t="str">
        <f>IF(I2831=1,COUNTIF($I$2:I2831,1),"")</f>
        <v/>
      </c>
      <c r="K2831" t="str">
        <f>IFERROR(INDEX($B$2:$B$2873,MATCH(ROWS($J$2:J2831),$J$2:$J$2873,0)),"")</f>
        <v/>
      </c>
    </row>
    <row r="2832" spans="1:11">
      <c r="A2832" s="60" t="s">
        <v>766</v>
      </c>
      <c r="B2832" s="60" t="s">
        <v>802</v>
      </c>
      <c r="C2832" s="59">
        <v>22.27</v>
      </c>
      <c r="D2832" s="60" t="s">
        <v>39</v>
      </c>
      <c r="E2832" s="60" t="s">
        <v>818</v>
      </c>
      <c r="F2832" s="60" t="s">
        <v>40</v>
      </c>
      <c r="G2832" s="60" t="s">
        <v>818</v>
      </c>
      <c r="H2832" s="60" t="s">
        <v>818</v>
      </c>
      <c r="I2832">
        <f>--ISNUMBER(IFERROR(SEARCH(Anketa!$E$3,'SDF biotopi'!$A2832,1),""))</f>
        <v>0</v>
      </c>
      <c r="J2832" t="str">
        <f>IF(I2832=1,COUNTIF($I$2:I2832,1),"")</f>
        <v/>
      </c>
      <c r="K2832" t="str">
        <f>IFERROR(INDEX($B$2:$B$2873,MATCH(ROWS($J$2:J2832),$J$2:$J$2873,0)),"")</f>
        <v/>
      </c>
    </row>
    <row r="2833" spans="1:11">
      <c r="A2833" s="60" t="s">
        <v>766</v>
      </c>
      <c r="B2833" s="60" t="s">
        <v>807</v>
      </c>
      <c r="C2833" s="59">
        <v>0.1</v>
      </c>
      <c r="D2833" s="60" t="s">
        <v>39</v>
      </c>
      <c r="E2833" s="60" t="s">
        <v>818</v>
      </c>
      <c r="F2833" s="60" t="s">
        <v>40</v>
      </c>
      <c r="G2833" s="60" t="s">
        <v>818</v>
      </c>
      <c r="H2833" s="60" t="s">
        <v>818</v>
      </c>
      <c r="I2833">
        <f>--ISNUMBER(IFERROR(SEARCH(Anketa!$E$3,'SDF biotopi'!$A2833,1),""))</f>
        <v>0</v>
      </c>
      <c r="J2833" t="str">
        <f>IF(I2833=1,COUNTIF($I$2:I2833,1),"")</f>
        <v/>
      </c>
      <c r="K2833" t="str">
        <f>IFERROR(INDEX($B$2:$B$2873,MATCH(ROWS($J$2:J2833),$J$2:$J$2873,0)),"")</f>
        <v/>
      </c>
    </row>
    <row r="2834" spans="1:11">
      <c r="A2834" s="60" t="s">
        <v>768</v>
      </c>
      <c r="B2834" s="60" t="s">
        <v>834</v>
      </c>
      <c r="C2834" s="59">
        <v>0.06</v>
      </c>
      <c r="D2834" s="60" t="s">
        <v>39</v>
      </c>
      <c r="E2834" s="60" t="s">
        <v>41</v>
      </c>
      <c r="F2834" s="60" t="s">
        <v>41</v>
      </c>
      <c r="G2834" s="60" t="s">
        <v>210</v>
      </c>
      <c r="H2834" s="60" t="s">
        <v>41</v>
      </c>
      <c r="I2834">
        <f>--ISNUMBER(IFERROR(SEARCH(Anketa!$E$3,'SDF biotopi'!$A2834,1),""))</f>
        <v>0</v>
      </c>
      <c r="J2834" t="str">
        <f>IF(I2834=1,COUNTIF($I$2:I2834,1),"")</f>
        <v/>
      </c>
      <c r="K2834" t="str">
        <f>IFERROR(INDEX($B$2:$B$2873,MATCH(ROWS($J$2:J2834),$J$2:$J$2873,0)),"")</f>
        <v/>
      </c>
    </row>
    <row r="2835" spans="1:11">
      <c r="A2835" s="60" t="s">
        <v>768</v>
      </c>
      <c r="B2835" s="60" t="s">
        <v>809</v>
      </c>
      <c r="C2835" s="59">
        <v>0.54</v>
      </c>
      <c r="D2835" s="60" t="s">
        <v>39</v>
      </c>
      <c r="E2835" s="60" t="s">
        <v>41</v>
      </c>
      <c r="F2835" s="60" t="s">
        <v>40</v>
      </c>
      <c r="G2835" s="60" t="s">
        <v>40</v>
      </c>
      <c r="H2835" s="60" t="s">
        <v>40</v>
      </c>
      <c r="I2835">
        <f>--ISNUMBER(IFERROR(SEARCH(Anketa!$E$3,'SDF biotopi'!$A2835,1),""))</f>
        <v>0</v>
      </c>
      <c r="J2835" t="str">
        <f>IF(I2835=1,COUNTIF($I$2:I2835,1),"")</f>
        <v/>
      </c>
      <c r="K2835" t="str">
        <f>IFERROR(INDEX($B$2:$B$2873,MATCH(ROWS($J$2:J2835),$J$2:$J$2873,0)),"")</f>
        <v/>
      </c>
    </row>
    <row r="2836" spans="1:11">
      <c r="A2836" s="60" t="s">
        <v>768</v>
      </c>
      <c r="B2836" s="60" t="s">
        <v>830</v>
      </c>
      <c r="C2836" s="59">
        <v>0.35</v>
      </c>
      <c r="D2836" s="60" t="s">
        <v>39</v>
      </c>
      <c r="E2836" s="60" t="s">
        <v>50</v>
      </c>
      <c r="F2836" s="60" t="s">
        <v>824</v>
      </c>
      <c r="G2836" s="60" t="s">
        <v>824</v>
      </c>
      <c r="H2836" s="60" t="s">
        <v>824</v>
      </c>
      <c r="I2836">
        <f>--ISNUMBER(IFERROR(SEARCH(Anketa!$E$3,'SDF biotopi'!$A2836,1),""))</f>
        <v>0</v>
      </c>
      <c r="J2836" t="str">
        <f>IF(I2836=1,COUNTIF($I$2:I2836,1),"")</f>
        <v/>
      </c>
      <c r="K2836" t="str">
        <f>IFERROR(INDEX($B$2:$B$2873,MATCH(ROWS($J$2:J2836),$J$2:$J$2873,0)),"")</f>
        <v/>
      </c>
    </row>
    <row r="2837" spans="1:11">
      <c r="A2837" s="60" t="s">
        <v>768</v>
      </c>
      <c r="B2837" s="60" t="s">
        <v>813</v>
      </c>
      <c r="C2837" s="59">
        <v>1.44</v>
      </c>
      <c r="D2837" s="60" t="s">
        <v>39</v>
      </c>
      <c r="E2837" s="60" t="s">
        <v>41</v>
      </c>
      <c r="F2837" s="60" t="s">
        <v>40</v>
      </c>
      <c r="G2837" s="60" t="s">
        <v>41</v>
      </c>
      <c r="H2837" s="60" t="s">
        <v>41</v>
      </c>
      <c r="I2837">
        <f>--ISNUMBER(IFERROR(SEARCH(Anketa!$E$3,'SDF biotopi'!$A2837,1),""))</f>
        <v>0</v>
      </c>
      <c r="J2837" t="str">
        <f>IF(I2837=1,COUNTIF($I$2:I2837,1),"")</f>
        <v/>
      </c>
      <c r="K2837" t="str">
        <f>IFERROR(INDEX($B$2:$B$2873,MATCH(ROWS($J$2:J2837),$J$2:$J$2873,0)),"")</f>
        <v/>
      </c>
    </row>
    <row r="2838" spans="1:11">
      <c r="A2838" s="60" t="s">
        <v>770</v>
      </c>
      <c r="B2838" s="60" t="s">
        <v>834</v>
      </c>
      <c r="C2838" s="59">
        <v>0</v>
      </c>
      <c r="D2838" s="60" t="s">
        <v>39</v>
      </c>
      <c r="E2838" s="60" t="s">
        <v>41</v>
      </c>
      <c r="F2838" s="60" t="s">
        <v>41</v>
      </c>
      <c r="G2838" s="60" t="s">
        <v>210</v>
      </c>
      <c r="H2838" s="60" t="s">
        <v>210</v>
      </c>
      <c r="I2838">
        <f>--ISNUMBER(IFERROR(SEARCH(Anketa!$E$3,'SDF biotopi'!$A2838,1),""))</f>
        <v>0</v>
      </c>
      <c r="J2838" t="str">
        <f>IF(I2838=1,COUNTIF($I$2:I2838,1),"")</f>
        <v/>
      </c>
      <c r="K2838" t="str">
        <f>IFERROR(INDEX($B$2:$B$2873,MATCH(ROWS($J$2:J2838),$J$2:$J$2873,0)),"")</f>
        <v/>
      </c>
    </row>
    <row r="2839" spans="1:11">
      <c r="A2839" s="60" t="s">
        <v>770</v>
      </c>
      <c r="B2839" s="60" t="s">
        <v>813</v>
      </c>
      <c r="C2839" s="59">
        <v>0.47</v>
      </c>
      <c r="D2839" s="60" t="s">
        <v>39</v>
      </c>
      <c r="E2839" s="60" t="s">
        <v>818</v>
      </c>
      <c r="F2839" s="60" t="s">
        <v>40</v>
      </c>
      <c r="G2839" s="60" t="s">
        <v>818</v>
      </c>
      <c r="H2839" s="60" t="s">
        <v>818</v>
      </c>
      <c r="I2839">
        <f>--ISNUMBER(IFERROR(SEARCH(Anketa!$E$3,'SDF biotopi'!$A2839,1),""))</f>
        <v>0</v>
      </c>
      <c r="J2839" t="str">
        <f>IF(I2839=1,COUNTIF($I$2:I2839,1),"")</f>
        <v/>
      </c>
      <c r="K2839" t="str">
        <f>IFERROR(INDEX($B$2:$B$2873,MATCH(ROWS($J$2:J2839),$J$2:$J$2873,0)),"")</f>
        <v/>
      </c>
    </row>
    <row r="2840" spans="1:11">
      <c r="A2840" s="60" t="s">
        <v>770</v>
      </c>
      <c r="B2840" s="60" t="s">
        <v>830</v>
      </c>
      <c r="C2840" s="59">
        <v>0.28999999999999998</v>
      </c>
      <c r="D2840" s="60" t="s">
        <v>39</v>
      </c>
      <c r="E2840" s="60" t="s">
        <v>818</v>
      </c>
      <c r="F2840" s="60" t="s">
        <v>40</v>
      </c>
      <c r="G2840" s="60" t="s">
        <v>818</v>
      </c>
      <c r="H2840" s="60" t="s">
        <v>818</v>
      </c>
      <c r="I2840">
        <f>--ISNUMBER(IFERROR(SEARCH(Anketa!$E$3,'SDF biotopi'!$A2840,1),""))</f>
        <v>0</v>
      </c>
      <c r="J2840" t="str">
        <f>IF(I2840=1,COUNTIF($I$2:I2840,1),"")</f>
        <v/>
      </c>
      <c r="K2840" t="str">
        <f>IFERROR(INDEX($B$2:$B$2873,MATCH(ROWS($J$2:J2840),$J$2:$J$2873,0)),"")</f>
        <v/>
      </c>
    </row>
    <row r="2841" spans="1:11">
      <c r="A2841" s="60" t="s">
        <v>772</v>
      </c>
      <c r="B2841" s="60" t="s">
        <v>830</v>
      </c>
      <c r="C2841" s="59">
        <v>5.61</v>
      </c>
      <c r="D2841" s="60" t="s">
        <v>39</v>
      </c>
      <c r="E2841" s="60" t="s">
        <v>41</v>
      </c>
      <c r="F2841" s="60" t="s">
        <v>40</v>
      </c>
      <c r="G2841" s="60" t="s">
        <v>41</v>
      </c>
      <c r="H2841" s="60" t="s">
        <v>41</v>
      </c>
      <c r="I2841">
        <f>--ISNUMBER(IFERROR(SEARCH(Anketa!$E$3,'SDF biotopi'!$A2841,1),""))</f>
        <v>0</v>
      </c>
      <c r="J2841" t="str">
        <f>IF(I2841=1,COUNTIF($I$2:I2841,1),"")</f>
        <v/>
      </c>
      <c r="K2841" t="str">
        <f>IFERROR(INDEX($B$2:$B$2873,MATCH(ROWS($J$2:J2841),$J$2:$J$2873,0)),"")</f>
        <v/>
      </c>
    </row>
    <row r="2842" spans="1:11">
      <c r="A2842" s="60" t="s">
        <v>772</v>
      </c>
      <c r="B2842" s="60" t="s">
        <v>808</v>
      </c>
      <c r="C2842" s="59">
        <v>12.49</v>
      </c>
      <c r="D2842" s="60" t="s">
        <v>39</v>
      </c>
      <c r="E2842" s="60" t="s">
        <v>818</v>
      </c>
      <c r="F2842" s="60" t="s">
        <v>40</v>
      </c>
      <c r="G2842" s="60" t="s">
        <v>818</v>
      </c>
      <c r="H2842" s="60" t="s">
        <v>818</v>
      </c>
      <c r="I2842">
        <f>--ISNUMBER(IFERROR(SEARCH(Anketa!$E$3,'SDF biotopi'!$A2842,1),""))</f>
        <v>0</v>
      </c>
      <c r="J2842" t="str">
        <f>IF(I2842=1,COUNTIF($I$2:I2842,1),"")</f>
        <v/>
      </c>
      <c r="K2842" t="str">
        <f>IFERROR(INDEX($B$2:$B$2873,MATCH(ROWS($J$2:J2842),$J$2:$J$2873,0)),"")</f>
        <v/>
      </c>
    </row>
    <row r="2843" spans="1:11">
      <c r="A2843" s="60" t="s">
        <v>774</v>
      </c>
      <c r="B2843" s="60" t="s">
        <v>815</v>
      </c>
      <c r="C2843" s="59">
        <v>0.22</v>
      </c>
      <c r="D2843" s="60" t="s">
        <v>39</v>
      </c>
      <c r="E2843" s="60" t="s">
        <v>818</v>
      </c>
      <c r="F2843" s="60" t="s">
        <v>40</v>
      </c>
      <c r="G2843" s="60" t="s">
        <v>818</v>
      </c>
      <c r="H2843" s="60" t="s">
        <v>818</v>
      </c>
      <c r="I2843">
        <f>--ISNUMBER(IFERROR(SEARCH(Anketa!$E$3,'SDF biotopi'!$A2843,1),""))</f>
        <v>0</v>
      </c>
      <c r="J2843" t="str">
        <f>IF(I2843=1,COUNTIF($I$2:I2843,1),"")</f>
        <v/>
      </c>
      <c r="K2843" t="str">
        <f>IFERROR(INDEX($B$2:$B$2873,MATCH(ROWS($J$2:J2843),$J$2:$J$2873,0)),"")</f>
        <v/>
      </c>
    </row>
    <row r="2844" spans="1:11">
      <c r="A2844" s="60" t="s">
        <v>774</v>
      </c>
      <c r="B2844" s="60" t="s">
        <v>827</v>
      </c>
      <c r="C2844" s="59">
        <v>0.4</v>
      </c>
      <c r="D2844" s="60" t="s">
        <v>39</v>
      </c>
      <c r="E2844" s="60" t="s">
        <v>40</v>
      </c>
      <c r="F2844" s="60" t="s">
        <v>40</v>
      </c>
      <c r="G2844" s="60" t="s">
        <v>41</v>
      </c>
      <c r="H2844" s="60" t="s">
        <v>40</v>
      </c>
      <c r="I2844">
        <f>--ISNUMBER(IFERROR(SEARCH(Anketa!$E$3,'SDF biotopi'!$A2844,1),""))</f>
        <v>0</v>
      </c>
      <c r="J2844" t="str">
        <f>IF(I2844=1,COUNTIF($I$2:I2844,1),"")</f>
        <v/>
      </c>
      <c r="K2844" t="str">
        <f>IFERROR(INDEX($B$2:$B$2873,MATCH(ROWS($J$2:J2844),$J$2:$J$2873,0)),"")</f>
        <v/>
      </c>
    </row>
    <row r="2845" spans="1:11">
      <c r="A2845" s="60" t="s">
        <v>776</v>
      </c>
      <c r="B2845" s="60" t="s">
        <v>834</v>
      </c>
      <c r="C2845" s="59">
        <v>0</v>
      </c>
      <c r="D2845" s="60" t="s">
        <v>67</v>
      </c>
      <c r="E2845" s="60" t="s">
        <v>50</v>
      </c>
      <c r="F2845" s="60" t="s">
        <v>824</v>
      </c>
      <c r="G2845" s="60" t="s">
        <v>824</v>
      </c>
      <c r="H2845" s="60" t="s">
        <v>824</v>
      </c>
      <c r="I2845">
        <f>--ISNUMBER(IFERROR(SEARCH(Anketa!$E$3,'SDF biotopi'!$A2845,1),""))</f>
        <v>0</v>
      </c>
      <c r="J2845" t="str">
        <f>IF(I2845=1,COUNTIF($I$2:I2845,1),"")</f>
        <v/>
      </c>
      <c r="K2845" t="str">
        <f>IFERROR(INDEX($B$2:$B$2873,MATCH(ROWS($J$2:J2845),$J$2:$J$2873,0)),"")</f>
        <v/>
      </c>
    </row>
    <row r="2846" spans="1:11">
      <c r="A2846" s="60" t="s">
        <v>776</v>
      </c>
      <c r="B2846" s="60" t="s">
        <v>830</v>
      </c>
      <c r="C2846" s="59">
        <v>0.82</v>
      </c>
      <c r="D2846" s="60" t="s">
        <v>39</v>
      </c>
      <c r="E2846" s="60" t="s">
        <v>41</v>
      </c>
      <c r="F2846" s="60" t="s">
        <v>40</v>
      </c>
      <c r="G2846" s="60" t="s">
        <v>41</v>
      </c>
      <c r="H2846" s="60" t="s">
        <v>41</v>
      </c>
      <c r="I2846">
        <f>--ISNUMBER(IFERROR(SEARCH(Anketa!$E$3,'SDF biotopi'!$A2846,1),""))</f>
        <v>0</v>
      </c>
      <c r="J2846" t="str">
        <f>IF(I2846=1,COUNTIF($I$2:I2846,1),"")</f>
        <v/>
      </c>
      <c r="K2846" t="str">
        <f>IFERROR(INDEX($B$2:$B$2873,MATCH(ROWS($J$2:J2846),$J$2:$J$2873,0)),"")</f>
        <v/>
      </c>
    </row>
    <row r="2847" spans="1:11">
      <c r="A2847" s="60" t="s">
        <v>776</v>
      </c>
      <c r="B2847" s="60" t="s">
        <v>813</v>
      </c>
      <c r="C2847" s="59">
        <v>0.75</v>
      </c>
      <c r="D2847" s="60" t="s">
        <v>39</v>
      </c>
      <c r="E2847" s="60" t="s">
        <v>818</v>
      </c>
      <c r="F2847" s="60" t="s">
        <v>40</v>
      </c>
      <c r="G2847" s="60" t="s">
        <v>818</v>
      </c>
      <c r="H2847" s="60" t="s">
        <v>818</v>
      </c>
      <c r="I2847">
        <f>--ISNUMBER(IFERROR(SEARCH(Anketa!$E$3,'SDF biotopi'!$A2847,1),""))</f>
        <v>0</v>
      </c>
      <c r="J2847" t="str">
        <f>IF(I2847=1,COUNTIF($I$2:I2847,1),"")</f>
        <v/>
      </c>
      <c r="K2847" t="str">
        <f>IFERROR(INDEX($B$2:$B$2873,MATCH(ROWS($J$2:J2847),$J$2:$J$2873,0)),"")</f>
        <v/>
      </c>
    </row>
    <row r="2848" spans="1:11">
      <c r="A2848" s="60" t="s">
        <v>778</v>
      </c>
      <c r="B2848" s="60" t="s">
        <v>829</v>
      </c>
      <c r="C2848" s="59">
        <v>2.6</v>
      </c>
      <c r="D2848" s="60" t="s">
        <v>39</v>
      </c>
      <c r="E2848" s="60" t="s">
        <v>40</v>
      </c>
      <c r="F2848" s="60" t="s">
        <v>41</v>
      </c>
      <c r="G2848" s="60" t="s">
        <v>41</v>
      </c>
      <c r="H2848" s="60" t="s">
        <v>41</v>
      </c>
      <c r="I2848">
        <f>--ISNUMBER(IFERROR(SEARCH(Anketa!$E$3,'SDF biotopi'!$A2848,1),""))</f>
        <v>0</v>
      </c>
      <c r="J2848" t="str">
        <f>IF(I2848=1,COUNTIF($I$2:I2848,1),"")</f>
        <v/>
      </c>
      <c r="K2848" t="str">
        <f>IFERROR(INDEX($B$2:$B$2873,MATCH(ROWS($J$2:J2848),$J$2:$J$2873,0)),"")</f>
        <v/>
      </c>
    </row>
    <row r="2849" spans="1:11">
      <c r="A2849" s="60" t="s">
        <v>778</v>
      </c>
      <c r="B2849" s="60" t="s">
        <v>835</v>
      </c>
      <c r="C2849" s="59">
        <v>5.05</v>
      </c>
      <c r="D2849" s="60" t="s">
        <v>39</v>
      </c>
      <c r="E2849" s="60" t="s">
        <v>818</v>
      </c>
      <c r="F2849" s="60" t="s">
        <v>40</v>
      </c>
      <c r="G2849" s="60" t="s">
        <v>818</v>
      </c>
      <c r="H2849" s="60" t="s">
        <v>818</v>
      </c>
      <c r="I2849">
        <f>--ISNUMBER(IFERROR(SEARCH(Anketa!$E$3,'SDF biotopi'!$A2849,1),""))</f>
        <v>0</v>
      </c>
      <c r="J2849" t="str">
        <f>IF(I2849=1,COUNTIF($I$2:I2849,1),"")</f>
        <v/>
      </c>
      <c r="K2849" t="str">
        <f>IFERROR(INDEX($B$2:$B$2873,MATCH(ROWS($J$2:J2849),$J$2:$J$2873,0)),"")</f>
        <v/>
      </c>
    </row>
    <row r="2850" spans="1:11">
      <c r="A2850" s="60" t="s">
        <v>780</v>
      </c>
      <c r="B2850" s="60" t="s">
        <v>835</v>
      </c>
      <c r="C2850" s="59">
        <v>6.46</v>
      </c>
      <c r="D2850" s="60" t="s">
        <v>39</v>
      </c>
      <c r="E2850" s="60" t="s">
        <v>41</v>
      </c>
      <c r="F2850" s="60" t="s">
        <v>40</v>
      </c>
      <c r="G2850" s="60" t="s">
        <v>41</v>
      </c>
      <c r="H2850" s="60" t="s">
        <v>41</v>
      </c>
      <c r="I2850">
        <f>--ISNUMBER(IFERROR(SEARCH(Anketa!$E$3,'SDF biotopi'!$A2850,1),""))</f>
        <v>0</v>
      </c>
      <c r="J2850" t="str">
        <f>IF(I2850=1,COUNTIF($I$2:I2850,1),"")</f>
        <v/>
      </c>
      <c r="K2850" t="str">
        <f>IFERROR(INDEX($B$2:$B$2873,MATCH(ROWS($J$2:J2850),$J$2:$J$2873,0)),"")</f>
        <v/>
      </c>
    </row>
    <row r="2851" spans="1:11">
      <c r="A2851" s="60" t="s">
        <v>780</v>
      </c>
      <c r="B2851" s="60" t="s">
        <v>815</v>
      </c>
      <c r="C2851" s="59">
        <v>0</v>
      </c>
      <c r="D2851" s="60" t="s">
        <v>39</v>
      </c>
      <c r="E2851" s="60" t="s">
        <v>818</v>
      </c>
      <c r="F2851" s="60" t="s">
        <v>40</v>
      </c>
      <c r="G2851" s="60" t="s">
        <v>818</v>
      </c>
      <c r="H2851" s="60" t="s">
        <v>818</v>
      </c>
      <c r="I2851">
        <f>--ISNUMBER(IFERROR(SEARCH(Anketa!$E$3,'SDF biotopi'!$A2851,1),""))</f>
        <v>0</v>
      </c>
      <c r="J2851" t="str">
        <f>IF(I2851=1,COUNTIF($I$2:I2851,1),"")</f>
        <v/>
      </c>
      <c r="K2851" t="str">
        <f>IFERROR(INDEX($B$2:$B$2873,MATCH(ROWS($J$2:J2851),$J$2:$J$2873,0)),"")</f>
        <v/>
      </c>
    </row>
    <row r="2852" spans="1:11">
      <c r="A2852" s="60" t="s">
        <v>782</v>
      </c>
      <c r="B2852" s="60" t="s">
        <v>808</v>
      </c>
      <c r="C2852" s="59">
        <v>47.46</v>
      </c>
      <c r="D2852" s="60" t="s">
        <v>39</v>
      </c>
      <c r="E2852" s="60" t="s">
        <v>41</v>
      </c>
      <c r="F2852" s="60" t="s">
        <v>40</v>
      </c>
      <c r="G2852" s="60" t="s">
        <v>41</v>
      </c>
      <c r="H2852" s="60" t="s">
        <v>40</v>
      </c>
      <c r="I2852">
        <f>--ISNUMBER(IFERROR(SEARCH(Anketa!$E$3,'SDF biotopi'!$A2852,1),""))</f>
        <v>0</v>
      </c>
      <c r="J2852" t="str">
        <f>IF(I2852=1,COUNTIF($I$2:I2852,1),"")</f>
        <v/>
      </c>
      <c r="K2852" t="str">
        <f>IFERROR(INDEX($B$2:$B$2873,MATCH(ROWS($J$2:J2852),$J$2:$J$2873,0)),"")</f>
        <v/>
      </c>
    </row>
    <row r="2853" spans="1:11">
      <c r="A2853" s="60" t="s">
        <v>782</v>
      </c>
      <c r="B2853" s="60" t="s">
        <v>802</v>
      </c>
      <c r="C2853" s="59">
        <v>23.1</v>
      </c>
      <c r="D2853" s="60" t="s">
        <v>39</v>
      </c>
      <c r="E2853" s="60" t="s">
        <v>40</v>
      </c>
      <c r="F2853" s="60" t="s">
        <v>40</v>
      </c>
      <c r="G2853" s="60" t="s">
        <v>40</v>
      </c>
      <c r="H2853" s="60" t="s">
        <v>40</v>
      </c>
      <c r="I2853">
        <f>--ISNUMBER(IFERROR(SEARCH(Anketa!$E$3,'SDF biotopi'!$A2853,1),""))</f>
        <v>0</v>
      </c>
      <c r="J2853" t="str">
        <f>IF(I2853=1,COUNTIF($I$2:I2853,1),"")</f>
        <v/>
      </c>
      <c r="K2853" t="str">
        <f>IFERROR(INDEX($B$2:$B$2873,MATCH(ROWS($J$2:J2853),$J$2:$J$2873,0)),"")</f>
        <v/>
      </c>
    </row>
    <row r="2854" spans="1:11">
      <c r="A2854" s="60" t="s">
        <v>784</v>
      </c>
      <c r="B2854" s="60" t="s">
        <v>861</v>
      </c>
      <c r="C2854" s="59">
        <v>31674.926821000001</v>
      </c>
      <c r="D2854" s="60" t="s">
        <v>39</v>
      </c>
      <c r="E2854" s="60" t="s">
        <v>210</v>
      </c>
      <c r="F2854" s="60" t="s">
        <v>210</v>
      </c>
      <c r="G2854" s="60" t="s">
        <v>41</v>
      </c>
      <c r="H2854" s="60" t="s">
        <v>41</v>
      </c>
      <c r="I2854">
        <f>--ISNUMBER(IFERROR(SEARCH(Anketa!$E$3,'SDF biotopi'!$A2854,1),""))</f>
        <v>0</v>
      </c>
      <c r="J2854" t="str">
        <f>IF(I2854=1,COUNTIF($I$2:I2854,1),"")</f>
        <v/>
      </c>
      <c r="K2854" t="str">
        <f>IFERROR(INDEX($B$2:$B$2873,MATCH(ROWS($J$2:J2854),$J$2:$J$2873,0)),"")</f>
        <v/>
      </c>
    </row>
    <row r="2855" spans="1:11">
      <c r="A2855" s="60" t="s">
        <v>787</v>
      </c>
      <c r="B2855" s="60" t="s">
        <v>861</v>
      </c>
      <c r="C2855" s="59">
        <v>20989</v>
      </c>
      <c r="D2855" s="60" t="s">
        <v>39</v>
      </c>
      <c r="E2855" s="60" t="s">
        <v>210</v>
      </c>
      <c r="F2855" s="60" t="s">
        <v>210</v>
      </c>
      <c r="G2855" s="60" t="s">
        <v>41</v>
      </c>
      <c r="H2855" s="60" t="s">
        <v>40</v>
      </c>
      <c r="I2855">
        <f>--ISNUMBER(IFERROR(SEARCH(Anketa!$E$3,'SDF biotopi'!$A2855,1),""))</f>
        <v>0</v>
      </c>
      <c r="J2855" t="str">
        <f>IF(I2855=1,COUNTIF($I$2:I2855,1),"")</f>
        <v/>
      </c>
      <c r="K2855" t="str">
        <f>IFERROR(INDEX($B$2:$B$2873,MATCH(ROWS($J$2:J2855),$J$2:$J$2873,0)),"")</f>
        <v/>
      </c>
    </row>
    <row r="2856" spans="1:11">
      <c r="A2856" s="60" t="s">
        <v>789</v>
      </c>
      <c r="B2856" s="60" t="s">
        <v>861</v>
      </c>
      <c r="C2856" s="59">
        <v>22221.1</v>
      </c>
      <c r="D2856" s="60" t="s">
        <v>39</v>
      </c>
      <c r="E2856" s="60" t="s">
        <v>40</v>
      </c>
      <c r="F2856" s="60" t="s">
        <v>210</v>
      </c>
      <c r="G2856" s="60" t="s">
        <v>818</v>
      </c>
      <c r="H2856" s="60" t="s">
        <v>818</v>
      </c>
      <c r="I2856">
        <f>--ISNUMBER(IFERROR(SEARCH(Anketa!$E$3,'SDF biotopi'!$A2856,1),""))</f>
        <v>0</v>
      </c>
      <c r="J2856" t="str">
        <f>IF(I2856=1,COUNTIF($I$2:I2856,1),"")</f>
        <v/>
      </c>
      <c r="K2856" t="str">
        <f>IFERROR(INDEX($B$2:$B$2873,MATCH(ROWS($J$2:J2856),$J$2:$J$2873,0)),"")</f>
        <v/>
      </c>
    </row>
    <row r="2857" spans="1:11">
      <c r="A2857" s="60" t="s">
        <v>789</v>
      </c>
      <c r="B2857" s="60" t="s">
        <v>845</v>
      </c>
      <c r="C2857" s="59">
        <v>3.9760172109799998</v>
      </c>
      <c r="D2857" s="60" t="s">
        <v>39</v>
      </c>
      <c r="E2857" s="60" t="s">
        <v>818</v>
      </c>
      <c r="F2857" s="60" t="s">
        <v>40</v>
      </c>
      <c r="G2857" s="60" t="s">
        <v>818</v>
      </c>
      <c r="H2857" s="60" t="s">
        <v>818</v>
      </c>
      <c r="I2857">
        <f>--ISNUMBER(IFERROR(SEARCH(Anketa!$E$3,'SDF biotopi'!$A2857,1),""))</f>
        <v>0</v>
      </c>
      <c r="J2857" t="str">
        <f>IF(I2857=1,COUNTIF($I$2:I2857,1),"")</f>
        <v/>
      </c>
      <c r="K2857" t="str">
        <f>IFERROR(INDEX($B$2:$B$2873,MATCH(ROWS($J$2:J2857),$J$2:$J$2873,0)),"")</f>
        <v/>
      </c>
    </row>
    <row r="2858" spans="1:11">
      <c r="A2858" s="60" t="s">
        <v>791</v>
      </c>
      <c r="B2858" s="60" t="s">
        <v>847</v>
      </c>
      <c r="C2858" s="59">
        <v>4.9402177468300001</v>
      </c>
      <c r="D2858" s="60" t="s">
        <v>39</v>
      </c>
      <c r="E2858" s="60" t="s">
        <v>818</v>
      </c>
      <c r="F2858" s="60" t="s">
        <v>41</v>
      </c>
      <c r="G2858" s="60" t="s">
        <v>818</v>
      </c>
      <c r="H2858" s="60" t="s">
        <v>818</v>
      </c>
      <c r="I2858">
        <f>--ISNUMBER(IFERROR(SEARCH(Anketa!$E$3,'SDF biotopi'!$A2858,1),""))</f>
        <v>0</v>
      </c>
      <c r="J2858" t="str">
        <f>IF(I2858=1,COUNTIF($I$2:I2858,1),"")</f>
        <v/>
      </c>
      <c r="K2858" t="str">
        <f>IFERROR(INDEX($B$2:$B$2873,MATCH(ROWS($J$2:J2858),$J$2:$J$2873,0)),"")</f>
        <v/>
      </c>
    </row>
    <row r="2859" spans="1:11">
      <c r="A2859" s="60" t="s">
        <v>791</v>
      </c>
      <c r="B2859" s="60" t="s">
        <v>855</v>
      </c>
      <c r="C2859" s="59">
        <v>1.8251544541</v>
      </c>
      <c r="D2859" s="60" t="s">
        <v>39</v>
      </c>
      <c r="E2859" s="60" t="s">
        <v>818</v>
      </c>
      <c r="F2859" s="60" t="s">
        <v>41</v>
      </c>
      <c r="G2859" s="60" t="s">
        <v>818</v>
      </c>
      <c r="H2859" s="60" t="s">
        <v>818</v>
      </c>
      <c r="I2859">
        <f>--ISNUMBER(IFERROR(SEARCH(Anketa!$E$3,'SDF biotopi'!$A2859,1),""))</f>
        <v>0</v>
      </c>
      <c r="J2859" t="str">
        <f>IF(I2859=1,COUNTIF($I$2:I2859,1),"")</f>
        <v/>
      </c>
      <c r="K2859" t="str">
        <f>IFERROR(INDEX($B$2:$B$2873,MATCH(ROWS($J$2:J2859),$J$2:$J$2873,0)),"")</f>
        <v/>
      </c>
    </row>
    <row r="2860" spans="1:11">
      <c r="A2860" s="60" t="s">
        <v>791</v>
      </c>
      <c r="B2860" s="60" t="s">
        <v>861</v>
      </c>
      <c r="C2860" s="59">
        <v>19393.459328600002</v>
      </c>
      <c r="D2860" s="60" t="s">
        <v>39</v>
      </c>
      <c r="E2860" s="60" t="s">
        <v>41</v>
      </c>
      <c r="F2860" s="60" t="s">
        <v>41</v>
      </c>
      <c r="G2860" s="60" t="s">
        <v>41</v>
      </c>
      <c r="H2860" s="60" t="s">
        <v>40</v>
      </c>
      <c r="I2860">
        <f>--ISNUMBER(IFERROR(SEARCH(Anketa!$E$3,'SDF biotopi'!$A2860,1),""))</f>
        <v>0</v>
      </c>
      <c r="J2860" t="str">
        <f>IF(I2860=1,COUNTIF($I$2:I2860,1),"")</f>
        <v/>
      </c>
      <c r="K2860" t="str">
        <f>IFERROR(INDEX($B$2:$B$2873,MATCH(ROWS($J$2:J2860),$J$2:$J$2873,0)),"")</f>
        <v/>
      </c>
    </row>
    <row r="2861" spans="1:11">
      <c r="A2861" s="60" t="s">
        <v>791</v>
      </c>
      <c r="B2861" s="60" t="s">
        <v>845</v>
      </c>
      <c r="C2861" s="59">
        <v>16.9365696765</v>
      </c>
      <c r="D2861" s="60" t="s">
        <v>39</v>
      </c>
      <c r="E2861" s="60" t="s">
        <v>818</v>
      </c>
      <c r="F2861" s="60" t="s">
        <v>41</v>
      </c>
      <c r="G2861" s="60" t="s">
        <v>818</v>
      </c>
      <c r="H2861" s="60" t="s">
        <v>818</v>
      </c>
      <c r="I2861">
        <f>--ISNUMBER(IFERROR(SEARCH(Anketa!$E$3,'SDF biotopi'!$A2861,1),""))</f>
        <v>0</v>
      </c>
      <c r="J2861" t="str">
        <f>IF(I2861=1,COUNTIF($I$2:I2861,1),"")</f>
        <v/>
      </c>
      <c r="K2861" t="str">
        <f>IFERROR(INDEX($B$2:$B$2873,MATCH(ROWS($J$2:J2861),$J$2:$J$2873,0)),"")</f>
        <v/>
      </c>
    </row>
    <row r="2862" spans="1:11">
      <c r="A2862" s="60" t="s">
        <v>791</v>
      </c>
      <c r="B2862" s="60" t="s">
        <v>849</v>
      </c>
      <c r="C2862" s="59">
        <v>7.35025144933</v>
      </c>
      <c r="D2862" s="60" t="s">
        <v>39</v>
      </c>
      <c r="E2862" s="60" t="s">
        <v>818</v>
      </c>
      <c r="F2862" s="60" t="s">
        <v>210</v>
      </c>
      <c r="G2862" s="60" t="s">
        <v>818</v>
      </c>
      <c r="H2862" s="60" t="s">
        <v>818</v>
      </c>
      <c r="I2862">
        <f>--ISNUMBER(IFERROR(SEARCH(Anketa!$E$3,'SDF biotopi'!$A2862,1),""))</f>
        <v>0</v>
      </c>
      <c r="J2862" t="str">
        <f>IF(I2862=1,COUNTIF($I$2:I2862,1),"")</f>
        <v/>
      </c>
      <c r="K2862" t="str">
        <f>IFERROR(INDEX($B$2:$B$2873,MATCH(ROWS($J$2:J2862),$J$2:$J$2873,0)),"")</f>
        <v/>
      </c>
    </row>
    <row r="2863" spans="1:11">
      <c r="A2863" s="60" t="s">
        <v>791</v>
      </c>
      <c r="B2863" s="60" t="s">
        <v>860</v>
      </c>
      <c r="C2863" s="59">
        <v>259.40966943199999</v>
      </c>
      <c r="D2863" s="60" t="s">
        <v>39</v>
      </c>
      <c r="E2863" s="60" t="s">
        <v>818</v>
      </c>
      <c r="F2863" s="60" t="s">
        <v>41</v>
      </c>
      <c r="G2863" s="60" t="s">
        <v>818</v>
      </c>
      <c r="H2863" s="60" t="s">
        <v>818</v>
      </c>
      <c r="I2863">
        <f>--ISNUMBER(IFERROR(SEARCH(Anketa!$E$3,'SDF biotopi'!$A2863,1),""))</f>
        <v>0</v>
      </c>
      <c r="J2863" t="str">
        <f>IF(I2863=1,COUNTIF($I$2:I2863,1),"")</f>
        <v/>
      </c>
      <c r="K2863" t="str">
        <f>IFERROR(INDEX($B$2:$B$2873,MATCH(ROWS($J$2:J2863),$J$2:$J$2873,0)),"")</f>
        <v/>
      </c>
    </row>
    <row r="2864" spans="1:11">
      <c r="A2864" s="60" t="s">
        <v>795</v>
      </c>
      <c r="B2864" s="60" t="s">
        <v>849</v>
      </c>
      <c r="C2864" s="59">
        <v>0.22817234179900001</v>
      </c>
      <c r="D2864" s="60" t="s">
        <v>39</v>
      </c>
      <c r="E2864" s="60" t="s">
        <v>818</v>
      </c>
      <c r="F2864" s="60" t="s">
        <v>40</v>
      </c>
      <c r="G2864" s="60" t="s">
        <v>818</v>
      </c>
      <c r="H2864" s="60" t="s">
        <v>818</v>
      </c>
      <c r="I2864">
        <f>--ISNUMBER(IFERROR(SEARCH(Anketa!$E$3,'SDF biotopi'!$A2864,1),""))</f>
        <v>0</v>
      </c>
      <c r="J2864" t="str">
        <f>IF(I2864=1,COUNTIF($I$2:I2864,1),"")</f>
        <v/>
      </c>
      <c r="K2864" t="str">
        <f>IFERROR(INDEX($B$2:$B$2873,MATCH(ROWS($J$2:J2864),$J$2:$J$2873,0)),"")</f>
        <v/>
      </c>
    </row>
    <row r="2865" spans="1:11">
      <c r="A2865" s="60" t="s">
        <v>795</v>
      </c>
      <c r="B2865" s="60" t="s">
        <v>861</v>
      </c>
      <c r="C2865" s="59">
        <v>913.4</v>
      </c>
      <c r="D2865" s="60" t="s">
        <v>39</v>
      </c>
      <c r="E2865" s="60" t="s">
        <v>41</v>
      </c>
      <c r="F2865" s="60" t="s">
        <v>40</v>
      </c>
      <c r="G2865" s="60" t="s">
        <v>41</v>
      </c>
      <c r="H2865" s="60" t="s">
        <v>41</v>
      </c>
      <c r="I2865">
        <f>--ISNUMBER(IFERROR(SEARCH(Anketa!$E$3,'SDF biotopi'!$A2865,1),""))</f>
        <v>0</v>
      </c>
      <c r="J2865" t="str">
        <f>IF(I2865=1,COUNTIF($I$2:I2865,1),"")</f>
        <v/>
      </c>
      <c r="K2865" t="str">
        <f>IFERROR(INDEX($B$2:$B$2873,MATCH(ROWS($J$2:J2865),$J$2:$J$2873,0)),"")</f>
        <v/>
      </c>
    </row>
    <row r="2866" spans="1:11">
      <c r="A2866" s="60" t="s">
        <v>795</v>
      </c>
      <c r="B2866" s="60" t="s">
        <v>845</v>
      </c>
      <c r="C2866" s="59">
        <v>0.33140749373799999</v>
      </c>
      <c r="D2866" s="60" t="s">
        <v>39</v>
      </c>
      <c r="E2866" s="60" t="s">
        <v>818</v>
      </c>
      <c r="F2866" s="60" t="s">
        <v>40</v>
      </c>
      <c r="G2866" s="60" t="s">
        <v>818</v>
      </c>
      <c r="H2866" s="60" t="s">
        <v>818</v>
      </c>
      <c r="I2866">
        <f>--ISNUMBER(IFERROR(SEARCH(Anketa!$E$3,'SDF biotopi'!$A2866,1),""))</f>
        <v>0</v>
      </c>
      <c r="J2866" t="str">
        <f>IF(I2866=1,COUNTIF($I$2:I2866,1),"")</f>
        <v/>
      </c>
      <c r="K2866" t="str">
        <f>IFERROR(INDEX($B$2:$B$2873,MATCH(ROWS($J$2:J2866),$J$2:$J$2873,0)),"")</f>
        <v/>
      </c>
    </row>
    <row r="2867" spans="1:11">
      <c r="A2867" s="60" t="s">
        <v>795</v>
      </c>
      <c r="B2867" s="60" t="s">
        <v>847</v>
      </c>
      <c r="C2867" s="59">
        <v>2.4710328366800001</v>
      </c>
      <c r="D2867" s="60" t="s">
        <v>39</v>
      </c>
      <c r="E2867" s="60" t="s">
        <v>818</v>
      </c>
      <c r="F2867" s="60" t="s">
        <v>41</v>
      </c>
      <c r="G2867" s="60" t="s">
        <v>818</v>
      </c>
      <c r="H2867" s="60" t="s">
        <v>818</v>
      </c>
      <c r="I2867">
        <f>--ISNUMBER(IFERROR(SEARCH(Anketa!$E$3,'SDF biotopi'!$A2867,1),""))</f>
        <v>0</v>
      </c>
      <c r="J2867" t="str">
        <f>IF(I2867=1,COUNTIF($I$2:I2867,1),"")</f>
        <v/>
      </c>
      <c r="K2867" t="str">
        <f>IFERROR(INDEX($B$2:$B$2873,MATCH(ROWS($J$2:J2867),$J$2:$J$2873,0)),"")</f>
        <v/>
      </c>
    </row>
    <row r="2868" spans="1:11">
      <c r="A2868" s="60" t="s">
        <v>797</v>
      </c>
      <c r="B2868" s="60" t="s">
        <v>861</v>
      </c>
      <c r="C2868" s="59">
        <v>2740.2</v>
      </c>
      <c r="D2868" s="60" t="s">
        <v>39</v>
      </c>
      <c r="E2868" s="60" t="s">
        <v>41</v>
      </c>
      <c r="F2868" s="60" t="s">
        <v>41</v>
      </c>
      <c r="G2868" s="60" t="s">
        <v>41</v>
      </c>
      <c r="H2868" s="60" t="s">
        <v>40</v>
      </c>
      <c r="I2868">
        <f>--ISNUMBER(IFERROR(SEARCH(Anketa!$E$3,'SDF biotopi'!$A2868,1),""))</f>
        <v>0</v>
      </c>
      <c r="J2868" t="str">
        <f>IF(I2868=1,COUNTIF($I$2:I2868,1),"")</f>
        <v/>
      </c>
      <c r="K2868" t="str">
        <f>IFERROR(INDEX($B$2:$B$2873,MATCH(ROWS($J$2:J2868),$J$2:$J$2873,0)),"")</f>
        <v/>
      </c>
    </row>
    <row r="2869" spans="1:11">
      <c r="A2869" s="60" t="s">
        <v>797</v>
      </c>
      <c r="B2869" s="60" t="s">
        <v>858</v>
      </c>
      <c r="C2869" s="59">
        <v>0.4</v>
      </c>
      <c r="D2869" s="60" t="s">
        <v>39</v>
      </c>
      <c r="E2869" s="60" t="s">
        <v>50</v>
      </c>
      <c r="F2869" s="60" t="s">
        <v>824</v>
      </c>
      <c r="G2869" s="60" t="s">
        <v>824</v>
      </c>
      <c r="H2869" s="60" t="s">
        <v>824</v>
      </c>
      <c r="I2869">
        <f>--ISNUMBER(IFERROR(SEARCH(Anketa!$E$3,'SDF biotopi'!$A2869,1),""))</f>
        <v>0</v>
      </c>
      <c r="J2869" t="str">
        <f>IF(I2869=1,COUNTIF($I$2:I2869,1),"")</f>
        <v/>
      </c>
      <c r="K2869" t="str">
        <f>IFERROR(INDEX($B$2:$B$2873,MATCH(ROWS($J$2:J2869),$J$2:$J$2873,0)),"")</f>
        <v/>
      </c>
    </row>
    <row r="2870" spans="1:11">
      <c r="A2870" s="60" t="s">
        <v>797</v>
      </c>
      <c r="B2870" s="60" t="s">
        <v>845</v>
      </c>
      <c r="C2870" s="59">
        <v>3.7471185647</v>
      </c>
      <c r="D2870" s="60" t="s">
        <v>39</v>
      </c>
      <c r="E2870" s="60" t="s">
        <v>818</v>
      </c>
      <c r="F2870" s="60" t="s">
        <v>40</v>
      </c>
      <c r="G2870" s="60" t="s">
        <v>818</v>
      </c>
      <c r="H2870" s="60" t="s">
        <v>818</v>
      </c>
      <c r="I2870">
        <f>--ISNUMBER(IFERROR(SEARCH(Anketa!$E$3,'SDF biotopi'!$A2870,1),""))</f>
        <v>0</v>
      </c>
      <c r="J2870" t="str">
        <f>IF(I2870=1,COUNTIF($I$2:I2870,1),"")</f>
        <v/>
      </c>
      <c r="K2870" t="str">
        <f>IFERROR(INDEX($B$2:$B$2873,MATCH(ROWS($J$2:J2870),$J$2:$J$2873,0)),"")</f>
        <v/>
      </c>
    </row>
    <row r="2871" spans="1:11">
      <c r="A2871" s="60" t="s">
        <v>797</v>
      </c>
      <c r="B2871" s="60" t="s">
        <v>849</v>
      </c>
      <c r="C2871" s="59">
        <v>3.2945288909699999E-2</v>
      </c>
      <c r="D2871" s="60" t="s">
        <v>39</v>
      </c>
      <c r="E2871" s="60" t="s">
        <v>818</v>
      </c>
      <c r="F2871" s="60" t="s">
        <v>40</v>
      </c>
      <c r="G2871" s="60" t="s">
        <v>818</v>
      </c>
      <c r="H2871" s="60" t="s">
        <v>818</v>
      </c>
      <c r="I2871">
        <f>--ISNUMBER(IFERROR(SEARCH(Anketa!$E$3,'SDF biotopi'!$A2871,1),""))</f>
        <v>0</v>
      </c>
      <c r="J2871" t="str">
        <f>IF(I2871=1,COUNTIF($I$2:I2871,1),"")</f>
        <v/>
      </c>
      <c r="K2871" t="str">
        <f>IFERROR(INDEX($B$2:$B$2873,MATCH(ROWS($J$2:J2871),$J$2:$J$2873,0)),"")</f>
        <v/>
      </c>
    </row>
    <row r="2872" spans="1:11">
      <c r="A2872" s="60" t="s">
        <v>797</v>
      </c>
      <c r="B2872" s="60" t="s">
        <v>851</v>
      </c>
      <c r="C2872" s="59">
        <v>0.3</v>
      </c>
      <c r="D2872" s="60" t="s">
        <v>39</v>
      </c>
      <c r="E2872" s="60" t="s">
        <v>50</v>
      </c>
      <c r="F2872" s="60" t="s">
        <v>824</v>
      </c>
      <c r="G2872" s="60" t="s">
        <v>824</v>
      </c>
      <c r="H2872" s="60" t="s">
        <v>824</v>
      </c>
      <c r="I2872">
        <f>--ISNUMBER(IFERROR(SEARCH(Anketa!$E$3,'SDF biotopi'!$A2872,1),""))</f>
        <v>0</v>
      </c>
      <c r="J2872" t="str">
        <f>IF(I2872=1,COUNTIF($I$2:I2872,1),"")</f>
        <v/>
      </c>
      <c r="K2872" t="str">
        <f>IFERROR(INDEX($B$2:$B$2873,MATCH(ROWS($J$2:J2872),$J$2:$J$2873,0)),"")</f>
        <v/>
      </c>
    </row>
    <row r="2873" spans="1:11">
      <c r="A2873" s="60" t="s">
        <v>797</v>
      </c>
      <c r="B2873" s="60" t="s">
        <v>855</v>
      </c>
      <c r="C2873" s="59">
        <v>3.0840654712200002</v>
      </c>
      <c r="D2873" s="60" t="s">
        <v>39</v>
      </c>
      <c r="E2873" s="60" t="s">
        <v>818</v>
      </c>
      <c r="F2873" s="60" t="s">
        <v>41</v>
      </c>
      <c r="G2873" s="60" t="s">
        <v>818</v>
      </c>
      <c r="H2873" s="60" t="s">
        <v>818</v>
      </c>
      <c r="I2873">
        <f>--ISNUMBER(IFERROR(SEARCH(Anketa!$E$3,'SDF biotopi'!$A2873,1),""))</f>
        <v>0</v>
      </c>
      <c r="J2873" t="str">
        <f>IF(I2873=1,COUNTIF($I$2:I2873,1),"")</f>
        <v/>
      </c>
      <c r="K2873" t="str">
        <f>IFERROR(INDEX($B$2:$B$2873,MATCH(ROWS($J$2:J2873),$J$2:$J$2873,0)),"")</f>
        <v/>
      </c>
    </row>
    <row r="2874" spans="1:11">
      <c r="I2874">
        <f>SUM(I2:I2873)</f>
        <v>14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N301"/>
  <sheetViews>
    <sheetView topLeftCell="A277" workbookViewId="0">
      <selection activeCell="D7" sqref="D7"/>
    </sheetView>
  </sheetViews>
  <sheetFormatPr defaultRowHeight="14.45"/>
  <cols>
    <col min="1" max="1" width="30.5703125" customWidth="1"/>
    <col min="2" max="2" width="27.85546875" customWidth="1"/>
    <col min="4" max="4" width="16.7109375" customWidth="1"/>
    <col min="5" max="5" width="23.5703125" customWidth="1"/>
    <col min="6" max="6" width="21.7109375" customWidth="1"/>
    <col min="7" max="7" width="18.5703125" customWidth="1"/>
    <col min="8" max="8" width="16.5703125" customWidth="1"/>
    <col min="9" max="9" width="21.140625" customWidth="1"/>
    <col min="10" max="10" width="17.7109375" customWidth="1"/>
    <col min="11" max="11" width="18.7109375" customWidth="1"/>
    <col min="12" max="12" width="19.5703125" customWidth="1"/>
    <col min="13" max="13" width="20.28515625" customWidth="1"/>
    <col min="14" max="14" width="17" customWidth="1"/>
  </cols>
  <sheetData>
    <row r="1" spans="1:14">
      <c r="A1" t="s">
        <v>867</v>
      </c>
      <c r="B1" t="s">
        <v>868</v>
      </c>
      <c r="D1" t="s">
        <v>869</v>
      </c>
      <c r="E1" t="s">
        <v>870</v>
      </c>
      <c r="F1" t="s">
        <v>871</v>
      </c>
      <c r="G1" t="s">
        <v>872</v>
      </c>
      <c r="H1" t="s">
        <v>873</v>
      </c>
      <c r="I1" t="s">
        <v>874</v>
      </c>
      <c r="J1" t="s">
        <v>875</v>
      </c>
      <c r="K1" t="s">
        <v>876</v>
      </c>
      <c r="L1" s="23" t="s">
        <v>877</v>
      </c>
      <c r="M1" t="s">
        <v>878</v>
      </c>
    </row>
    <row r="2" spans="1:14" ht="28.9">
      <c r="A2" s="13" t="s">
        <v>879</v>
      </c>
      <c r="B2" s="15" t="s">
        <v>880</v>
      </c>
      <c r="D2" s="13" t="s">
        <v>879</v>
      </c>
      <c r="E2" s="13" t="s">
        <v>881</v>
      </c>
      <c r="F2" s="37" t="s">
        <v>882</v>
      </c>
      <c r="G2" s="13" t="s">
        <v>883</v>
      </c>
      <c r="H2" s="23" t="s">
        <v>884</v>
      </c>
      <c r="I2" s="13" t="s">
        <v>885</v>
      </c>
      <c r="J2" s="13" t="s">
        <v>886</v>
      </c>
      <c r="K2" s="13" t="s">
        <v>69</v>
      </c>
      <c r="L2" s="24" t="s">
        <v>887</v>
      </c>
      <c r="M2" s="13" t="s">
        <v>888</v>
      </c>
      <c r="N2" s="13"/>
    </row>
    <row r="3" spans="1:14" ht="28.9">
      <c r="A3" s="13" t="s">
        <v>889</v>
      </c>
      <c r="B3" s="15" t="s">
        <v>890</v>
      </c>
      <c r="D3" s="13" t="s">
        <v>889</v>
      </c>
      <c r="E3" s="13" t="s">
        <v>891</v>
      </c>
      <c r="F3" s="37" t="s">
        <v>892</v>
      </c>
      <c r="H3" s="24" t="s">
        <v>893</v>
      </c>
      <c r="I3" s="13" t="s">
        <v>894</v>
      </c>
      <c r="J3" s="13" t="s">
        <v>895</v>
      </c>
      <c r="K3" s="13" t="s">
        <v>896</v>
      </c>
      <c r="L3" s="24" t="s">
        <v>897</v>
      </c>
      <c r="M3" s="13" t="s">
        <v>898</v>
      </c>
      <c r="N3" s="13"/>
    </row>
    <row r="4" spans="1:14">
      <c r="A4" s="13" t="s">
        <v>899</v>
      </c>
      <c r="B4" s="15" t="s">
        <v>900</v>
      </c>
      <c r="D4" s="13" t="s">
        <v>899</v>
      </c>
      <c r="E4" s="13" t="s">
        <v>901</v>
      </c>
      <c r="F4" s="37" t="s">
        <v>902</v>
      </c>
      <c r="H4" s="24" t="s">
        <v>903</v>
      </c>
      <c r="J4" s="13" t="s">
        <v>904</v>
      </c>
      <c r="K4" s="13" t="s">
        <v>905</v>
      </c>
      <c r="L4" s="24" t="s">
        <v>906</v>
      </c>
      <c r="M4" s="13" t="s">
        <v>907</v>
      </c>
      <c r="N4" s="13"/>
    </row>
    <row r="5" spans="1:14">
      <c r="A5" s="13" t="s">
        <v>881</v>
      </c>
      <c r="B5" s="15" t="s">
        <v>908</v>
      </c>
      <c r="E5" s="13" t="s">
        <v>909</v>
      </c>
      <c r="F5" s="37" t="s">
        <v>910</v>
      </c>
      <c r="H5" s="24" t="s">
        <v>911</v>
      </c>
      <c r="J5" s="13" t="s">
        <v>912</v>
      </c>
      <c r="K5" s="13" t="s">
        <v>913</v>
      </c>
      <c r="L5" s="24" t="s">
        <v>914</v>
      </c>
      <c r="M5" s="13" t="s">
        <v>915</v>
      </c>
    </row>
    <row r="6" spans="1:14">
      <c r="A6" s="13" t="s">
        <v>891</v>
      </c>
      <c r="B6" s="15" t="s">
        <v>916</v>
      </c>
      <c r="E6" s="13" t="s">
        <v>917</v>
      </c>
      <c r="F6" s="37" t="s">
        <v>918</v>
      </c>
      <c r="H6" s="24" t="s">
        <v>919</v>
      </c>
      <c r="J6" s="13" t="s">
        <v>920</v>
      </c>
      <c r="K6" s="13" t="s">
        <v>921</v>
      </c>
      <c r="L6" s="24" t="s">
        <v>922</v>
      </c>
      <c r="M6" s="13" t="s">
        <v>923</v>
      </c>
    </row>
    <row r="7" spans="1:14" ht="28.9">
      <c r="A7" s="13" t="s">
        <v>901</v>
      </c>
      <c r="B7" s="15" t="s">
        <v>924</v>
      </c>
      <c r="E7" s="13" t="s">
        <v>925</v>
      </c>
      <c r="F7" s="37" t="s">
        <v>926</v>
      </c>
      <c r="H7" s="24" t="s">
        <v>927</v>
      </c>
      <c r="J7" s="13" t="s">
        <v>928</v>
      </c>
      <c r="K7" s="13" t="s">
        <v>929</v>
      </c>
      <c r="L7" s="38" t="s">
        <v>930</v>
      </c>
    </row>
    <row r="8" spans="1:14" ht="28.9">
      <c r="A8" s="13" t="s">
        <v>909</v>
      </c>
      <c r="B8" s="15" t="s">
        <v>931</v>
      </c>
      <c r="E8" s="13" t="s">
        <v>932</v>
      </c>
      <c r="F8" s="37" t="s">
        <v>933</v>
      </c>
      <c r="H8" s="24" t="s">
        <v>934</v>
      </c>
      <c r="J8" s="13" t="s">
        <v>935</v>
      </c>
      <c r="K8" s="13" t="s">
        <v>936</v>
      </c>
      <c r="L8" s="24" t="s">
        <v>937</v>
      </c>
    </row>
    <row r="9" spans="1:14">
      <c r="A9" s="13" t="s">
        <v>917</v>
      </c>
      <c r="B9" s="15" t="s">
        <v>938</v>
      </c>
      <c r="E9" s="13" t="s">
        <v>939</v>
      </c>
      <c r="F9" s="37" t="s">
        <v>940</v>
      </c>
      <c r="H9" s="24" t="s">
        <v>941</v>
      </c>
      <c r="J9" s="13" t="s">
        <v>942</v>
      </c>
      <c r="K9" s="13" t="s">
        <v>943</v>
      </c>
      <c r="L9" s="39" t="s">
        <v>944</v>
      </c>
    </row>
    <row r="10" spans="1:14" ht="28.9">
      <c r="A10" s="13" t="s">
        <v>925</v>
      </c>
      <c r="B10" s="15" t="s">
        <v>945</v>
      </c>
      <c r="E10" s="13" t="s">
        <v>946</v>
      </c>
      <c r="F10" s="37" t="s">
        <v>947</v>
      </c>
      <c r="H10" s="24" t="s">
        <v>948</v>
      </c>
      <c r="J10" s="13" t="s">
        <v>949</v>
      </c>
      <c r="K10" s="13" t="s">
        <v>950</v>
      </c>
      <c r="L10" s="24" t="s">
        <v>951</v>
      </c>
    </row>
    <row r="11" spans="1:14" ht="28.9">
      <c r="A11" s="13" t="s">
        <v>932</v>
      </c>
      <c r="B11" s="15" t="s">
        <v>952</v>
      </c>
      <c r="E11" s="13" t="s">
        <v>953</v>
      </c>
      <c r="F11" s="37" t="s">
        <v>954</v>
      </c>
      <c r="H11" s="24" t="s">
        <v>955</v>
      </c>
      <c r="J11" s="12" t="s">
        <v>956</v>
      </c>
      <c r="K11" s="13" t="s">
        <v>957</v>
      </c>
      <c r="L11" s="24" t="s">
        <v>958</v>
      </c>
    </row>
    <row r="12" spans="1:14" ht="28.9">
      <c r="A12" s="13" t="s">
        <v>939</v>
      </c>
      <c r="B12" s="15" t="s">
        <v>959</v>
      </c>
      <c r="E12" s="13" t="s">
        <v>960</v>
      </c>
      <c r="F12" s="37" t="s">
        <v>961</v>
      </c>
      <c r="H12" s="24" t="s">
        <v>962</v>
      </c>
      <c r="J12" s="13" t="s">
        <v>963</v>
      </c>
      <c r="K12" s="13" t="s">
        <v>964</v>
      </c>
      <c r="L12" s="24" t="s">
        <v>965</v>
      </c>
    </row>
    <row r="13" spans="1:14">
      <c r="A13" s="13" t="s">
        <v>946</v>
      </c>
      <c r="B13" s="15" t="s">
        <v>966</v>
      </c>
      <c r="E13" s="13" t="s">
        <v>967</v>
      </c>
      <c r="F13" s="37" t="s">
        <v>968</v>
      </c>
      <c r="H13" s="24" t="s">
        <v>969</v>
      </c>
      <c r="J13" s="13" t="s">
        <v>970</v>
      </c>
      <c r="K13" s="13" t="s">
        <v>971</v>
      </c>
      <c r="L13" s="24" t="s">
        <v>972</v>
      </c>
    </row>
    <row r="14" spans="1:14" ht="28.9">
      <c r="A14" s="13" t="s">
        <v>953</v>
      </c>
      <c r="B14" s="15" t="s">
        <v>973</v>
      </c>
      <c r="E14" s="13" t="s">
        <v>974</v>
      </c>
      <c r="F14" s="37" t="s">
        <v>975</v>
      </c>
      <c r="H14" s="24" t="s">
        <v>976</v>
      </c>
      <c r="K14" s="13" t="s">
        <v>74</v>
      </c>
      <c r="L14" s="24" t="s">
        <v>977</v>
      </c>
    </row>
    <row r="15" spans="1:14">
      <c r="A15" s="13" t="s">
        <v>960</v>
      </c>
      <c r="B15" s="15" t="s">
        <v>978</v>
      </c>
      <c r="E15" s="13" t="s">
        <v>979</v>
      </c>
      <c r="F15" s="37" t="s">
        <v>980</v>
      </c>
      <c r="H15" s="24" t="s">
        <v>981</v>
      </c>
      <c r="K15" s="13" t="s">
        <v>982</v>
      </c>
      <c r="L15" s="24" t="s">
        <v>983</v>
      </c>
    </row>
    <row r="16" spans="1:14">
      <c r="A16" s="13" t="s">
        <v>967</v>
      </c>
      <c r="B16" s="15" t="s">
        <v>984</v>
      </c>
      <c r="E16" s="13" t="s">
        <v>985</v>
      </c>
      <c r="F16" s="37" t="s">
        <v>986</v>
      </c>
      <c r="H16" s="24" t="s">
        <v>987</v>
      </c>
      <c r="K16" s="13" t="s">
        <v>988</v>
      </c>
      <c r="L16" s="24" t="s">
        <v>989</v>
      </c>
    </row>
    <row r="17" spans="1:12">
      <c r="A17" s="13" t="s">
        <v>974</v>
      </c>
      <c r="B17" s="15" t="s">
        <v>990</v>
      </c>
      <c r="E17" s="13" t="s">
        <v>991</v>
      </c>
      <c r="F17" s="37" t="s">
        <v>992</v>
      </c>
      <c r="H17" s="24" t="s">
        <v>993</v>
      </c>
      <c r="K17" s="13" t="s">
        <v>994</v>
      </c>
      <c r="L17" s="24" t="s">
        <v>995</v>
      </c>
    </row>
    <row r="18" spans="1:12">
      <c r="A18" s="13" t="s">
        <v>979</v>
      </c>
      <c r="B18" s="15" t="s">
        <v>996</v>
      </c>
      <c r="E18" s="13" t="s">
        <v>997</v>
      </c>
      <c r="F18" s="37" t="s">
        <v>998</v>
      </c>
      <c r="H18" s="24" t="s">
        <v>999</v>
      </c>
      <c r="K18" s="13" t="s">
        <v>1000</v>
      </c>
      <c r="L18" s="24" t="s">
        <v>1001</v>
      </c>
    </row>
    <row r="19" spans="1:12">
      <c r="A19" s="13" t="s">
        <v>985</v>
      </c>
      <c r="B19" s="15" t="s">
        <v>1002</v>
      </c>
      <c r="E19" s="13" t="s">
        <v>1003</v>
      </c>
      <c r="F19" s="37" t="s">
        <v>1004</v>
      </c>
      <c r="H19" s="24" t="s">
        <v>1005</v>
      </c>
      <c r="K19" s="13" t="s">
        <v>1006</v>
      </c>
      <c r="L19" s="24" t="s">
        <v>1007</v>
      </c>
    </row>
    <row r="20" spans="1:12">
      <c r="A20" s="13" t="s">
        <v>991</v>
      </c>
      <c r="B20" s="15" t="s">
        <v>1008</v>
      </c>
      <c r="E20" s="13" t="s">
        <v>1009</v>
      </c>
      <c r="F20" s="37" t="s">
        <v>1010</v>
      </c>
      <c r="H20" s="24" t="s">
        <v>1011</v>
      </c>
      <c r="K20" s="13" t="s">
        <v>1012</v>
      </c>
      <c r="L20" s="24" t="s">
        <v>1013</v>
      </c>
    </row>
    <row r="21" spans="1:12">
      <c r="A21" s="13" t="s">
        <v>997</v>
      </c>
      <c r="B21" s="15" t="s">
        <v>1014</v>
      </c>
      <c r="E21" s="13" t="s">
        <v>1015</v>
      </c>
      <c r="F21" s="37" t="s">
        <v>1016</v>
      </c>
      <c r="H21" s="24" t="s">
        <v>1017</v>
      </c>
      <c r="K21" s="13" t="s">
        <v>1018</v>
      </c>
      <c r="L21" s="24" t="s">
        <v>1019</v>
      </c>
    </row>
    <row r="22" spans="1:12" ht="28.9">
      <c r="A22" s="13" t="s">
        <v>1003</v>
      </c>
      <c r="B22" s="15" t="s">
        <v>1020</v>
      </c>
      <c r="E22" s="13" t="s">
        <v>1021</v>
      </c>
      <c r="F22" s="37" t="s">
        <v>1022</v>
      </c>
      <c r="H22" s="24" t="s">
        <v>1023</v>
      </c>
      <c r="K22" s="13" t="s">
        <v>1024</v>
      </c>
      <c r="L22" s="24" t="s">
        <v>1025</v>
      </c>
    </row>
    <row r="23" spans="1:12">
      <c r="A23" s="13" t="s">
        <v>1009</v>
      </c>
      <c r="B23" s="15" t="s">
        <v>1026</v>
      </c>
      <c r="E23" s="13" t="s">
        <v>1027</v>
      </c>
      <c r="F23" s="37" t="s">
        <v>1028</v>
      </c>
      <c r="H23" s="24" t="s">
        <v>1029</v>
      </c>
      <c r="K23" s="13" t="s">
        <v>1030</v>
      </c>
      <c r="L23" s="24" t="s">
        <v>1031</v>
      </c>
    </row>
    <row r="24" spans="1:12">
      <c r="A24" s="13" t="s">
        <v>1015</v>
      </c>
      <c r="B24" s="15" t="s">
        <v>1032</v>
      </c>
      <c r="E24" s="13" t="s">
        <v>1033</v>
      </c>
      <c r="F24" s="37" t="s">
        <v>1034</v>
      </c>
      <c r="H24" s="24" t="s">
        <v>1035</v>
      </c>
      <c r="K24" s="13" t="s">
        <v>1036</v>
      </c>
      <c r="L24" s="24" t="s">
        <v>1037</v>
      </c>
    </row>
    <row r="25" spans="1:12">
      <c r="A25" s="13" t="s">
        <v>1021</v>
      </c>
      <c r="B25" s="15" t="s">
        <v>1038</v>
      </c>
      <c r="E25" s="13" t="s">
        <v>1039</v>
      </c>
      <c r="F25" s="37" t="s">
        <v>1040</v>
      </c>
      <c r="H25" s="24" t="s">
        <v>1041</v>
      </c>
      <c r="K25" s="13" t="s">
        <v>1042</v>
      </c>
      <c r="L25" s="24" t="s">
        <v>1043</v>
      </c>
    </row>
    <row r="26" spans="1:12" ht="28.9">
      <c r="A26" s="13" t="s">
        <v>1027</v>
      </c>
      <c r="B26" s="15" t="s">
        <v>1044</v>
      </c>
      <c r="E26" s="13" t="s">
        <v>1045</v>
      </c>
      <c r="F26" s="37" t="s">
        <v>1046</v>
      </c>
      <c r="H26" s="24" t="s">
        <v>1047</v>
      </c>
      <c r="K26" s="13" t="s">
        <v>1048</v>
      </c>
      <c r="L26" s="24" t="s">
        <v>1049</v>
      </c>
    </row>
    <row r="27" spans="1:12">
      <c r="A27" s="13" t="s">
        <v>1033</v>
      </c>
      <c r="B27" s="15" t="s">
        <v>1050</v>
      </c>
      <c r="E27" s="13" t="s">
        <v>1051</v>
      </c>
      <c r="F27" s="37" t="s">
        <v>1052</v>
      </c>
      <c r="H27" s="24" t="s">
        <v>1053</v>
      </c>
      <c r="K27" s="13" t="s">
        <v>1054</v>
      </c>
      <c r="L27" s="24" t="s">
        <v>1055</v>
      </c>
    </row>
    <row r="28" spans="1:12">
      <c r="A28" s="13" t="s">
        <v>1039</v>
      </c>
      <c r="B28" s="15" t="s">
        <v>1056</v>
      </c>
      <c r="E28" s="13" t="s">
        <v>1057</v>
      </c>
      <c r="F28" s="37" t="s">
        <v>1058</v>
      </c>
      <c r="H28" s="24" t="s">
        <v>1059</v>
      </c>
      <c r="L28" s="24" t="s">
        <v>1060</v>
      </c>
    </row>
    <row r="29" spans="1:12">
      <c r="A29" s="13" t="s">
        <v>1045</v>
      </c>
      <c r="B29" s="15" t="s">
        <v>1061</v>
      </c>
      <c r="E29" s="13" t="s">
        <v>1062</v>
      </c>
      <c r="F29" s="37" t="s">
        <v>1063</v>
      </c>
      <c r="H29" s="24" t="s">
        <v>1064</v>
      </c>
      <c r="L29" s="24" t="s">
        <v>1065</v>
      </c>
    </row>
    <row r="30" spans="1:12">
      <c r="A30" s="13" t="s">
        <v>1051</v>
      </c>
      <c r="B30" s="15" t="s">
        <v>1066</v>
      </c>
      <c r="E30" s="13" t="s">
        <v>1067</v>
      </c>
      <c r="F30" s="37" t="s">
        <v>1068</v>
      </c>
      <c r="H30" s="24" t="s">
        <v>1069</v>
      </c>
      <c r="L30" s="24" t="s">
        <v>1070</v>
      </c>
    </row>
    <row r="31" spans="1:12">
      <c r="A31" s="13" t="s">
        <v>1057</v>
      </c>
      <c r="B31" s="15" t="s">
        <v>1071</v>
      </c>
      <c r="E31" s="13" t="s">
        <v>1072</v>
      </c>
      <c r="F31" s="37" t="s">
        <v>1073</v>
      </c>
      <c r="H31" s="24" t="s">
        <v>1074</v>
      </c>
      <c r="L31" s="24" t="s">
        <v>1075</v>
      </c>
    </row>
    <row r="32" spans="1:12">
      <c r="A32" s="13" t="s">
        <v>1062</v>
      </c>
      <c r="B32" s="15" t="s">
        <v>1076</v>
      </c>
      <c r="E32" s="13" t="s">
        <v>1077</v>
      </c>
      <c r="F32" s="37" t="s">
        <v>1078</v>
      </c>
      <c r="H32" s="24" t="s">
        <v>1079</v>
      </c>
      <c r="L32" s="24" t="s">
        <v>1080</v>
      </c>
    </row>
    <row r="33" spans="1:12">
      <c r="A33" s="13" t="s">
        <v>1067</v>
      </c>
      <c r="B33" s="15" t="s">
        <v>1081</v>
      </c>
      <c r="E33" s="13" t="s">
        <v>1082</v>
      </c>
      <c r="F33" s="37" t="s">
        <v>1083</v>
      </c>
      <c r="L33" s="24" t="s">
        <v>1084</v>
      </c>
    </row>
    <row r="34" spans="1:12">
      <c r="A34" s="13" t="s">
        <v>1072</v>
      </c>
      <c r="B34" s="15" t="s">
        <v>1085</v>
      </c>
      <c r="E34" s="13" t="s">
        <v>1086</v>
      </c>
      <c r="F34" s="37" t="s">
        <v>1087</v>
      </c>
      <c r="L34" s="24" t="s">
        <v>1088</v>
      </c>
    </row>
    <row r="35" spans="1:12">
      <c r="A35" s="13" t="s">
        <v>1077</v>
      </c>
      <c r="B35" s="15" t="s">
        <v>1089</v>
      </c>
      <c r="E35" s="13" t="s">
        <v>1090</v>
      </c>
      <c r="F35" s="37" t="s">
        <v>1091</v>
      </c>
      <c r="L35" s="24" t="s">
        <v>1092</v>
      </c>
    </row>
    <row r="36" spans="1:12">
      <c r="A36" s="13" t="s">
        <v>1082</v>
      </c>
      <c r="B36" s="15" t="s">
        <v>1093</v>
      </c>
      <c r="E36" s="12" t="s">
        <v>1094</v>
      </c>
      <c r="F36" s="37" t="s">
        <v>1095</v>
      </c>
      <c r="L36" s="24" t="s">
        <v>1096</v>
      </c>
    </row>
    <row r="37" spans="1:12">
      <c r="A37" s="13" t="s">
        <v>1086</v>
      </c>
      <c r="B37" s="15" t="s">
        <v>1097</v>
      </c>
      <c r="F37" s="37" t="s">
        <v>1098</v>
      </c>
      <c r="L37" s="24" t="s">
        <v>1099</v>
      </c>
    </row>
    <row r="38" spans="1:12">
      <c r="A38" s="13" t="s">
        <v>1090</v>
      </c>
      <c r="B38" s="15" t="s">
        <v>1100</v>
      </c>
      <c r="F38" s="37" t="s">
        <v>1101</v>
      </c>
      <c r="L38" s="24" t="s">
        <v>1102</v>
      </c>
    </row>
    <row r="39" spans="1:12">
      <c r="A39" s="12" t="s">
        <v>1094</v>
      </c>
      <c r="B39" s="14" t="s">
        <v>1103</v>
      </c>
      <c r="F39" s="37" t="s">
        <v>1104</v>
      </c>
      <c r="L39" s="24" t="s">
        <v>1105</v>
      </c>
    </row>
    <row r="40" spans="1:12">
      <c r="A40" s="37" t="s">
        <v>882</v>
      </c>
      <c r="B40" s="15" t="s">
        <v>1106</v>
      </c>
      <c r="L40" s="24" t="s">
        <v>1107</v>
      </c>
    </row>
    <row r="41" spans="1:12">
      <c r="A41" s="37" t="s">
        <v>892</v>
      </c>
      <c r="B41" s="15" t="s">
        <v>1108</v>
      </c>
      <c r="F41" s="37"/>
      <c r="L41" s="24" t="s">
        <v>1109</v>
      </c>
    </row>
    <row r="42" spans="1:12">
      <c r="A42" s="37" t="s">
        <v>902</v>
      </c>
      <c r="B42" s="15" t="s">
        <v>1110</v>
      </c>
      <c r="F42" s="37"/>
      <c r="L42" s="24" t="s">
        <v>1111</v>
      </c>
    </row>
    <row r="43" spans="1:12">
      <c r="A43" s="37" t="s">
        <v>910</v>
      </c>
      <c r="B43" s="15" t="s">
        <v>1112</v>
      </c>
      <c r="F43" s="37"/>
      <c r="L43" s="24" t="s">
        <v>1113</v>
      </c>
    </row>
    <row r="44" spans="1:12">
      <c r="A44" s="37" t="s">
        <v>918</v>
      </c>
      <c r="B44" s="15" t="s">
        <v>1114</v>
      </c>
      <c r="F44" s="37"/>
      <c r="L44" s="24" t="s">
        <v>1115</v>
      </c>
    </row>
    <row r="45" spans="1:12">
      <c r="A45" s="37" t="s">
        <v>926</v>
      </c>
      <c r="B45" s="15" t="s">
        <v>1116</v>
      </c>
      <c r="F45" s="37"/>
      <c r="L45" s="24" t="s">
        <v>1117</v>
      </c>
    </row>
    <row r="46" spans="1:12">
      <c r="A46" s="37" t="s">
        <v>933</v>
      </c>
      <c r="B46" s="15" t="s">
        <v>1118</v>
      </c>
      <c r="L46" s="24" t="s">
        <v>1119</v>
      </c>
    </row>
    <row r="47" spans="1:12">
      <c r="A47" s="37" t="s">
        <v>947</v>
      </c>
      <c r="B47" s="15" t="s">
        <v>1120</v>
      </c>
      <c r="L47" s="24" t="s">
        <v>1121</v>
      </c>
    </row>
    <row r="48" spans="1:12">
      <c r="A48" s="37" t="s">
        <v>954</v>
      </c>
      <c r="B48" s="15" t="s">
        <v>1122</v>
      </c>
      <c r="L48" s="24" t="s">
        <v>1123</v>
      </c>
    </row>
    <row r="49" spans="1:12">
      <c r="A49" s="37" t="s">
        <v>961</v>
      </c>
      <c r="B49" s="15" t="s">
        <v>1124</v>
      </c>
      <c r="L49" s="24" t="s">
        <v>1125</v>
      </c>
    </row>
    <row r="50" spans="1:12">
      <c r="A50" s="37" t="s">
        <v>968</v>
      </c>
      <c r="B50" s="15" t="s">
        <v>1126</v>
      </c>
      <c r="L50" s="24" t="s">
        <v>1127</v>
      </c>
    </row>
    <row r="51" spans="1:12">
      <c r="A51" s="37" t="s">
        <v>975</v>
      </c>
      <c r="B51" s="15" t="s">
        <v>1128</v>
      </c>
      <c r="L51" s="24" t="s">
        <v>1129</v>
      </c>
    </row>
    <row r="52" spans="1:12">
      <c r="A52" s="37" t="s">
        <v>980</v>
      </c>
      <c r="B52" s="15" t="s">
        <v>1130</v>
      </c>
      <c r="L52" s="24" t="s">
        <v>1131</v>
      </c>
    </row>
    <row r="53" spans="1:12">
      <c r="A53" s="37" t="s">
        <v>986</v>
      </c>
      <c r="B53" s="15" t="s">
        <v>1132</v>
      </c>
      <c r="L53" s="24" t="s">
        <v>1133</v>
      </c>
    </row>
    <row r="54" spans="1:12">
      <c r="A54" s="37" t="s">
        <v>992</v>
      </c>
      <c r="B54" s="15" t="s">
        <v>1134</v>
      </c>
      <c r="L54" s="24" t="s">
        <v>1135</v>
      </c>
    </row>
    <row r="55" spans="1:12">
      <c r="A55" s="37" t="s">
        <v>998</v>
      </c>
      <c r="B55" s="15" t="s">
        <v>1136</v>
      </c>
      <c r="L55" s="39" t="s">
        <v>1137</v>
      </c>
    </row>
    <row r="56" spans="1:12">
      <c r="A56" s="37" t="s">
        <v>1138</v>
      </c>
      <c r="B56" s="15" t="s">
        <v>1139</v>
      </c>
      <c r="C56" s="15"/>
      <c r="D56" s="15"/>
      <c r="E56" s="15"/>
      <c r="F56" s="15"/>
      <c r="G56" s="15"/>
      <c r="H56" s="15"/>
      <c r="I56" s="15"/>
      <c r="J56" s="15"/>
      <c r="L56" s="24" t="s">
        <v>1140</v>
      </c>
    </row>
    <row r="57" spans="1:12">
      <c r="A57" s="37" t="s">
        <v>1010</v>
      </c>
      <c r="B57" s="15" t="s">
        <v>1141</v>
      </c>
      <c r="L57" s="24" t="s">
        <v>1142</v>
      </c>
    </row>
    <row r="58" spans="1:12">
      <c r="A58" s="37" t="s">
        <v>1016</v>
      </c>
      <c r="B58" s="15" t="s">
        <v>1143</v>
      </c>
      <c r="L58" s="24" t="s">
        <v>1144</v>
      </c>
    </row>
    <row r="59" spans="1:12">
      <c r="A59" s="37" t="s">
        <v>1022</v>
      </c>
      <c r="B59" s="15" t="s">
        <v>1145</v>
      </c>
      <c r="L59" s="39" t="s">
        <v>1146</v>
      </c>
    </row>
    <row r="60" spans="1:12">
      <c r="A60" s="37" t="s">
        <v>1028</v>
      </c>
      <c r="B60" s="15" t="s">
        <v>1147</v>
      </c>
      <c r="L60" s="24" t="s">
        <v>1148</v>
      </c>
    </row>
    <row r="61" spans="1:12">
      <c r="A61" s="37" t="s">
        <v>1034</v>
      </c>
      <c r="B61" s="15" t="s">
        <v>1149</v>
      </c>
      <c r="L61" s="24" t="s">
        <v>1150</v>
      </c>
    </row>
    <row r="62" spans="1:12">
      <c r="A62" s="37" t="s">
        <v>1040</v>
      </c>
      <c r="B62" s="15" t="s">
        <v>1151</v>
      </c>
      <c r="L62" s="24" t="s">
        <v>1152</v>
      </c>
    </row>
    <row r="63" spans="1:12">
      <c r="A63" s="37" t="s">
        <v>1046</v>
      </c>
      <c r="B63" s="15" t="s">
        <v>1153</v>
      </c>
      <c r="L63" s="24" t="s">
        <v>1154</v>
      </c>
    </row>
    <row r="64" spans="1:12">
      <c r="A64" s="37" t="s">
        <v>1052</v>
      </c>
      <c r="B64" s="15" t="s">
        <v>1155</v>
      </c>
      <c r="L64" s="24" t="s">
        <v>1156</v>
      </c>
    </row>
    <row r="65" spans="1:12">
      <c r="A65" s="37" t="s">
        <v>1058</v>
      </c>
      <c r="B65" s="15" t="s">
        <v>1157</v>
      </c>
      <c r="L65" s="24" t="s">
        <v>1158</v>
      </c>
    </row>
    <row r="66" spans="1:12">
      <c r="A66" s="37" t="s">
        <v>1063</v>
      </c>
      <c r="B66" s="15" t="s">
        <v>1159</v>
      </c>
      <c r="L66" s="24" t="s">
        <v>1160</v>
      </c>
    </row>
    <row r="67" spans="1:12">
      <c r="A67" s="37" t="s">
        <v>1068</v>
      </c>
      <c r="B67" s="15" t="s">
        <v>1161</v>
      </c>
      <c r="L67" s="24" t="s">
        <v>1162</v>
      </c>
    </row>
    <row r="68" spans="1:12">
      <c r="A68" s="37" t="s">
        <v>1073</v>
      </c>
      <c r="B68" s="15" t="s">
        <v>1163</v>
      </c>
      <c r="L68" s="24" t="s">
        <v>1164</v>
      </c>
    </row>
    <row r="69" spans="1:12">
      <c r="A69" s="37" t="s">
        <v>1078</v>
      </c>
      <c r="B69" s="15" t="s">
        <v>1165</v>
      </c>
      <c r="L69" s="24" t="s">
        <v>1166</v>
      </c>
    </row>
    <row r="70" spans="1:12">
      <c r="A70" s="37" t="s">
        <v>1083</v>
      </c>
      <c r="B70" s="15" t="s">
        <v>1167</v>
      </c>
      <c r="L70" s="24" t="s">
        <v>1168</v>
      </c>
    </row>
    <row r="71" spans="1:12">
      <c r="A71" s="37" t="s">
        <v>1087</v>
      </c>
      <c r="B71" s="15" t="s">
        <v>1169</v>
      </c>
      <c r="L71" s="24" t="s">
        <v>1170</v>
      </c>
    </row>
    <row r="72" spans="1:12">
      <c r="A72" s="37" t="s">
        <v>1091</v>
      </c>
      <c r="B72" s="15" t="s">
        <v>1171</v>
      </c>
      <c r="L72" s="24" t="s">
        <v>1172</v>
      </c>
    </row>
    <row r="73" spans="1:12">
      <c r="A73" s="37" t="s">
        <v>1095</v>
      </c>
      <c r="B73" s="15" t="s">
        <v>1173</v>
      </c>
      <c r="C73" s="37"/>
      <c r="D73" s="15"/>
      <c r="E73" s="37"/>
      <c r="F73" s="15"/>
      <c r="G73" s="37"/>
      <c r="H73" s="15"/>
      <c r="I73" s="15"/>
      <c r="L73" s="24" t="s">
        <v>1174</v>
      </c>
    </row>
    <row r="74" spans="1:12">
      <c r="A74" s="37" t="s">
        <v>1098</v>
      </c>
      <c r="B74" s="15" t="s">
        <v>1175</v>
      </c>
      <c r="L74" s="24" t="s">
        <v>1176</v>
      </c>
    </row>
    <row r="75" spans="1:12">
      <c r="A75" s="37" t="s">
        <v>1101</v>
      </c>
      <c r="B75" s="15" t="s">
        <v>1177</v>
      </c>
      <c r="L75" s="24" t="s">
        <v>1178</v>
      </c>
    </row>
    <row r="76" spans="1:12">
      <c r="A76" s="37" t="s">
        <v>1104</v>
      </c>
      <c r="B76" s="15" t="s">
        <v>1179</v>
      </c>
      <c r="L76" s="24" t="s">
        <v>1180</v>
      </c>
    </row>
    <row r="77" spans="1:12">
      <c r="A77" s="13" t="s">
        <v>883</v>
      </c>
      <c r="B77" s="15" t="s">
        <v>1181</v>
      </c>
      <c r="L77" s="24" t="s">
        <v>1182</v>
      </c>
    </row>
    <row r="78" spans="1:12">
      <c r="A78" s="23" t="s">
        <v>884</v>
      </c>
      <c r="B78" s="40" t="s">
        <v>1183</v>
      </c>
      <c r="L78" s="24" t="s">
        <v>1184</v>
      </c>
    </row>
    <row r="79" spans="1:12">
      <c r="A79" s="24" t="s">
        <v>893</v>
      </c>
      <c r="B79" s="21" t="s">
        <v>1185</v>
      </c>
      <c r="L79" s="24" t="s">
        <v>1186</v>
      </c>
    </row>
    <row r="80" spans="1:12">
      <c r="A80" s="24" t="s">
        <v>903</v>
      </c>
      <c r="B80" s="21" t="s">
        <v>1187</v>
      </c>
      <c r="L80" s="24" t="s">
        <v>1188</v>
      </c>
    </row>
    <row r="81" spans="1:12">
      <c r="A81" s="24" t="s">
        <v>911</v>
      </c>
      <c r="B81" s="21" t="s">
        <v>1189</v>
      </c>
      <c r="L81" s="24" t="s">
        <v>1190</v>
      </c>
    </row>
    <row r="82" spans="1:12">
      <c r="A82" s="24" t="s">
        <v>919</v>
      </c>
      <c r="B82" s="21" t="s">
        <v>1191</v>
      </c>
      <c r="L82" s="24" t="s">
        <v>1192</v>
      </c>
    </row>
    <row r="83" spans="1:12">
      <c r="A83" s="24" t="s">
        <v>927</v>
      </c>
      <c r="B83" s="21" t="s">
        <v>1193</v>
      </c>
      <c r="L83" s="24" t="s">
        <v>1194</v>
      </c>
    </row>
    <row r="84" spans="1:12">
      <c r="A84" s="24" t="s">
        <v>934</v>
      </c>
      <c r="B84" s="21" t="s">
        <v>1195</v>
      </c>
      <c r="L84" s="24" t="s">
        <v>1196</v>
      </c>
    </row>
    <row r="85" spans="1:12">
      <c r="A85" s="24" t="s">
        <v>941</v>
      </c>
      <c r="B85" s="21" t="s">
        <v>1197</v>
      </c>
      <c r="L85" s="24" t="s">
        <v>1198</v>
      </c>
    </row>
    <row r="86" spans="1:12">
      <c r="A86" s="24" t="s">
        <v>948</v>
      </c>
      <c r="B86" s="21" t="s">
        <v>1199</v>
      </c>
      <c r="L86" s="24" t="s">
        <v>1200</v>
      </c>
    </row>
    <row r="87" spans="1:12">
      <c r="A87" s="24" t="s">
        <v>955</v>
      </c>
      <c r="B87" s="21" t="s">
        <v>1201</v>
      </c>
      <c r="L87" s="24" t="s">
        <v>1202</v>
      </c>
    </row>
    <row r="88" spans="1:12">
      <c r="A88" s="24" t="s">
        <v>962</v>
      </c>
      <c r="B88" s="21" t="s">
        <v>1203</v>
      </c>
      <c r="L88" s="24" t="s">
        <v>1204</v>
      </c>
    </row>
    <row r="89" spans="1:12">
      <c r="A89" s="24" t="s">
        <v>969</v>
      </c>
      <c r="B89" s="21" t="s">
        <v>1205</v>
      </c>
      <c r="L89" s="24" t="s">
        <v>1206</v>
      </c>
    </row>
    <row r="90" spans="1:12">
      <c r="A90" s="24" t="s">
        <v>976</v>
      </c>
      <c r="B90" s="21" t="s">
        <v>1207</v>
      </c>
      <c r="L90" s="24" t="s">
        <v>1208</v>
      </c>
    </row>
    <row r="91" spans="1:12">
      <c r="A91" s="24" t="s">
        <v>981</v>
      </c>
      <c r="B91" s="21" t="s">
        <v>1209</v>
      </c>
      <c r="L91" s="24" t="s">
        <v>1210</v>
      </c>
    </row>
    <row r="92" spans="1:12">
      <c r="A92" s="24" t="s">
        <v>987</v>
      </c>
      <c r="B92" s="21" t="s">
        <v>1211</v>
      </c>
      <c r="L92" s="24" t="s">
        <v>1212</v>
      </c>
    </row>
    <row r="93" spans="1:12">
      <c r="A93" s="24" t="s">
        <v>993</v>
      </c>
      <c r="B93" s="21" t="s">
        <v>1213</v>
      </c>
      <c r="L93" s="24" t="s">
        <v>1214</v>
      </c>
    </row>
    <row r="94" spans="1:12">
      <c r="A94" s="24" t="s">
        <v>999</v>
      </c>
      <c r="B94" s="21" t="s">
        <v>1215</v>
      </c>
      <c r="L94" s="24" t="s">
        <v>1216</v>
      </c>
    </row>
    <row r="95" spans="1:12">
      <c r="A95" s="24" t="s">
        <v>1005</v>
      </c>
      <c r="B95" s="24" t="s">
        <v>1217</v>
      </c>
      <c r="L95" s="24" t="s">
        <v>1218</v>
      </c>
    </row>
    <row r="96" spans="1:12">
      <c r="A96" s="24" t="s">
        <v>1011</v>
      </c>
      <c r="B96" s="21" t="s">
        <v>1219</v>
      </c>
      <c r="L96" s="24" t="s">
        <v>1220</v>
      </c>
    </row>
    <row r="97" spans="1:12">
      <c r="A97" s="24" t="s">
        <v>1017</v>
      </c>
      <c r="B97" s="21" t="s">
        <v>1221</v>
      </c>
      <c r="L97" s="24" t="s">
        <v>1222</v>
      </c>
    </row>
    <row r="98" spans="1:12">
      <c r="A98" s="24" t="s">
        <v>1023</v>
      </c>
      <c r="B98" s="21" t="s">
        <v>1223</v>
      </c>
      <c r="L98" s="24" t="s">
        <v>1224</v>
      </c>
    </row>
    <row r="99" spans="1:12">
      <c r="A99" s="24" t="s">
        <v>1029</v>
      </c>
      <c r="B99" s="21" t="s">
        <v>1225</v>
      </c>
      <c r="L99" s="24" t="s">
        <v>1226</v>
      </c>
    </row>
    <row r="100" spans="1:12">
      <c r="A100" s="24" t="s">
        <v>1035</v>
      </c>
      <c r="B100" s="21" t="s">
        <v>1227</v>
      </c>
      <c r="L100" s="24" t="s">
        <v>1228</v>
      </c>
    </row>
    <row r="101" spans="1:12">
      <c r="A101" s="24" t="s">
        <v>1041</v>
      </c>
      <c r="B101" s="21" t="s">
        <v>1229</v>
      </c>
      <c r="L101" s="24" t="s">
        <v>1230</v>
      </c>
    </row>
    <row r="102" spans="1:12">
      <c r="A102" s="24" t="s">
        <v>1047</v>
      </c>
      <c r="B102" s="21" t="s">
        <v>1231</v>
      </c>
      <c r="L102" s="24" t="s">
        <v>1232</v>
      </c>
    </row>
    <row r="103" spans="1:12">
      <c r="A103" s="24" t="s">
        <v>1053</v>
      </c>
      <c r="B103" s="21" t="s">
        <v>1233</v>
      </c>
      <c r="L103" s="24" t="s">
        <v>1234</v>
      </c>
    </row>
    <row r="104" spans="1:12">
      <c r="A104" s="24" t="s">
        <v>1059</v>
      </c>
      <c r="B104" s="21" t="s">
        <v>1235</v>
      </c>
      <c r="L104" s="24" t="s">
        <v>1236</v>
      </c>
    </row>
    <row r="105" spans="1:12">
      <c r="A105" s="24" t="s">
        <v>1064</v>
      </c>
      <c r="B105" s="21" t="s">
        <v>1237</v>
      </c>
      <c r="L105" s="24" t="s">
        <v>1238</v>
      </c>
    </row>
    <row r="106" spans="1:12">
      <c r="A106" s="24" t="s">
        <v>1069</v>
      </c>
      <c r="B106" s="21" t="s">
        <v>1239</v>
      </c>
      <c r="L106" s="24" t="s">
        <v>1240</v>
      </c>
    </row>
    <row r="107" spans="1:12">
      <c r="A107" s="24" t="s">
        <v>1074</v>
      </c>
      <c r="B107" s="21" t="s">
        <v>1241</v>
      </c>
      <c r="L107" s="24" t="s">
        <v>1242</v>
      </c>
    </row>
    <row r="108" spans="1:12">
      <c r="A108" s="24" t="s">
        <v>1079</v>
      </c>
      <c r="B108" s="21" t="s">
        <v>1243</v>
      </c>
      <c r="L108" s="24" t="s">
        <v>1244</v>
      </c>
    </row>
    <row r="109" spans="1:12">
      <c r="A109" s="13" t="s">
        <v>885</v>
      </c>
      <c r="B109" s="15" t="s">
        <v>1245</v>
      </c>
      <c r="L109" s="24" t="s">
        <v>1246</v>
      </c>
    </row>
    <row r="110" spans="1:12">
      <c r="A110" s="13" t="s">
        <v>894</v>
      </c>
      <c r="B110" s="15" t="s">
        <v>1247</v>
      </c>
      <c r="L110" s="24" t="s">
        <v>1248</v>
      </c>
    </row>
    <row r="111" spans="1:12">
      <c r="A111" s="13" t="s">
        <v>886</v>
      </c>
      <c r="B111" s="15" t="s">
        <v>1249</v>
      </c>
      <c r="L111" s="24" t="s">
        <v>1250</v>
      </c>
    </row>
    <row r="112" spans="1:12">
      <c r="A112" s="13" t="s">
        <v>895</v>
      </c>
      <c r="B112" s="15" t="s">
        <v>1251</v>
      </c>
      <c r="L112" s="24" t="s">
        <v>1252</v>
      </c>
    </row>
    <row r="113" spans="1:12">
      <c r="A113" s="13" t="s">
        <v>904</v>
      </c>
      <c r="B113" s="15" t="s">
        <v>1253</v>
      </c>
      <c r="L113" s="24" t="s">
        <v>1254</v>
      </c>
    </row>
    <row r="114" spans="1:12">
      <c r="A114" s="13" t="s">
        <v>912</v>
      </c>
      <c r="B114" s="15" t="s">
        <v>1255</v>
      </c>
      <c r="L114" s="24" t="s">
        <v>1256</v>
      </c>
    </row>
    <row r="115" spans="1:12">
      <c r="A115" s="13" t="s">
        <v>920</v>
      </c>
      <c r="B115" s="15" t="s">
        <v>1257</v>
      </c>
      <c r="L115" s="24" t="s">
        <v>1258</v>
      </c>
    </row>
    <row r="116" spans="1:12">
      <c r="A116" s="13" t="s">
        <v>928</v>
      </c>
      <c r="B116" s="15" t="s">
        <v>1259</v>
      </c>
      <c r="L116" s="24" t="s">
        <v>1260</v>
      </c>
    </row>
    <row r="117" spans="1:12">
      <c r="A117" s="13" t="s">
        <v>935</v>
      </c>
      <c r="B117" s="15" t="s">
        <v>1261</v>
      </c>
      <c r="L117" s="24" t="s">
        <v>1262</v>
      </c>
    </row>
    <row r="118" spans="1:12">
      <c r="A118" s="13" t="s">
        <v>942</v>
      </c>
      <c r="B118" s="15" t="s">
        <v>1263</v>
      </c>
      <c r="L118" s="24" t="s">
        <v>1264</v>
      </c>
    </row>
    <row r="119" spans="1:12">
      <c r="A119" s="13" t="s">
        <v>949</v>
      </c>
      <c r="B119" s="15" t="s">
        <v>1265</v>
      </c>
      <c r="L119" s="24" t="s">
        <v>1266</v>
      </c>
    </row>
    <row r="120" spans="1:12">
      <c r="A120" s="12" t="s">
        <v>956</v>
      </c>
      <c r="B120" s="41" t="s">
        <v>1267</v>
      </c>
      <c r="L120" s="24" t="s">
        <v>1268</v>
      </c>
    </row>
    <row r="121" spans="1:12">
      <c r="A121" s="13" t="s">
        <v>963</v>
      </c>
      <c r="B121" s="15" t="s">
        <v>1269</v>
      </c>
      <c r="L121" s="24" t="s">
        <v>1270</v>
      </c>
    </row>
    <row r="122" spans="1:12">
      <c r="A122" s="13" t="s">
        <v>970</v>
      </c>
      <c r="B122" s="15" t="s">
        <v>1271</v>
      </c>
      <c r="L122" s="24" t="s">
        <v>1272</v>
      </c>
    </row>
    <row r="123" spans="1:12">
      <c r="A123" s="13" t="s">
        <v>69</v>
      </c>
      <c r="B123" s="15" t="s">
        <v>68</v>
      </c>
      <c r="L123" s="24" t="s">
        <v>1273</v>
      </c>
    </row>
    <row r="124" spans="1:12">
      <c r="A124" s="13" t="s">
        <v>896</v>
      </c>
      <c r="B124" s="15" t="s">
        <v>1274</v>
      </c>
      <c r="L124" s="24" t="s">
        <v>1275</v>
      </c>
    </row>
    <row r="125" spans="1:12">
      <c r="A125" s="13" t="s">
        <v>905</v>
      </c>
      <c r="B125" s="15" t="s">
        <v>1276</v>
      </c>
      <c r="L125" s="24" t="s">
        <v>1277</v>
      </c>
    </row>
    <row r="126" spans="1:12">
      <c r="A126" s="13" t="s">
        <v>913</v>
      </c>
      <c r="B126" s="15" t="s">
        <v>1278</v>
      </c>
      <c r="L126" s="24" t="s">
        <v>1279</v>
      </c>
    </row>
    <row r="127" spans="1:12">
      <c r="A127" s="13" t="s">
        <v>921</v>
      </c>
      <c r="B127" s="15" t="s">
        <v>1280</v>
      </c>
      <c r="L127" s="24" t="s">
        <v>1281</v>
      </c>
    </row>
    <row r="128" spans="1:12">
      <c r="A128" s="13" t="s">
        <v>929</v>
      </c>
      <c r="B128" s="15" t="s">
        <v>1282</v>
      </c>
      <c r="L128" s="24" t="s">
        <v>1283</v>
      </c>
    </row>
    <row r="129" spans="1:12">
      <c r="A129" s="13" t="s">
        <v>936</v>
      </c>
      <c r="B129" s="15" t="s">
        <v>1284</v>
      </c>
      <c r="L129" s="24" t="s">
        <v>1285</v>
      </c>
    </row>
    <row r="130" spans="1:12">
      <c r="A130" s="13" t="s">
        <v>943</v>
      </c>
      <c r="B130" s="15" t="s">
        <v>1286</v>
      </c>
      <c r="L130" s="24" t="s">
        <v>1287</v>
      </c>
    </row>
    <row r="131" spans="1:12">
      <c r="A131" s="13" t="s">
        <v>950</v>
      </c>
      <c r="B131" s="15" t="s">
        <v>1288</v>
      </c>
      <c r="L131" s="24" t="s">
        <v>1289</v>
      </c>
    </row>
    <row r="132" spans="1:12">
      <c r="A132" s="13" t="s">
        <v>957</v>
      </c>
      <c r="B132" s="15" t="s">
        <v>1290</v>
      </c>
      <c r="L132" s="24" t="s">
        <v>1291</v>
      </c>
    </row>
    <row r="133" spans="1:12">
      <c r="A133" s="13" t="s">
        <v>964</v>
      </c>
      <c r="B133" s="15" t="s">
        <v>1292</v>
      </c>
      <c r="L133" s="24" t="s">
        <v>1293</v>
      </c>
    </row>
    <row r="134" spans="1:12">
      <c r="A134" s="13" t="s">
        <v>971</v>
      </c>
      <c r="B134" s="15" t="s">
        <v>1294</v>
      </c>
      <c r="L134" s="24" t="s">
        <v>1295</v>
      </c>
    </row>
    <row r="135" spans="1:12">
      <c r="A135" s="13" t="s">
        <v>74</v>
      </c>
      <c r="B135" s="15" t="s">
        <v>73</v>
      </c>
      <c r="L135" s="24" t="s">
        <v>1296</v>
      </c>
    </row>
    <row r="136" spans="1:12">
      <c r="A136" s="13" t="s">
        <v>982</v>
      </c>
      <c r="B136" s="15" t="s">
        <v>1297</v>
      </c>
      <c r="L136" s="24" t="s">
        <v>1298</v>
      </c>
    </row>
    <row r="137" spans="1:12">
      <c r="A137" s="13" t="s">
        <v>988</v>
      </c>
      <c r="B137" s="15" t="s">
        <v>1299</v>
      </c>
      <c r="L137" s="24" t="s">
        <v>1300</v>
      </c>
    </row>
    <row r="138" spans="1:12">
      <c r="A138" s="13" t="s">
        <v>994</v>
      </c>
      <c r="B138" s="15" t="s">
        <v>1301</v>
      </c>
      <c r="L138" s="24" t="s">
        <v>1302</v>
      </c>
    </row>
    <row r="139" spans="1:12">
      <c r="A139" s="13" t="s">
        <v>1000</v>
      </c>
      <c r="B139" s="15" t="s">
        <v>1303</v>
      </c>
      <c r="L139" s="24" t="s">
        <v>1304</v>
      </c>
    </row>
    <row r="140" spans="1:12">
      <c r="A140" s="13" t="s">
        <v>1006</v>
      </c>
      <c r="B140" s="15" t="s">
        <v>1305</v>
      </c>
      <c r="L140" s="24" t="s">
        <v>1306</v>
      </c>
    </row>
    <row r="141" spans="1:12">
      <c r="A141" s="13" t="s">
        <v>1012</v>
      </c>
      <c r="B141" s="15" t="s">
        <v>1307</v>
      </c>
      <c r="L141" s="24" t="s">
        <v>1308</v>
      </c>
    </row>
    <row r="142" spans="1:12">
      <c r="A142" s="13" t="s">
        <v>1018</v>
      </c>
      <c r="B142" s="15" t="s">
        <v>1309</v>
      </c>
      <c r="L142" s="24" t="s">
        <v>1310</v>
      </c>
    </row>
    <row r="143" spans="1:12">
      <c r="A143" s="13" t="s">
        <v>1024</v>
      </c>
      <c r="B143" s="15" t="s">
        <v>1311</v>
      </c>
      <c r="L143" s="24" t="s">
        <v>1312</v>
      </c>
    </row>
    <row r="144" spans="1:12">
      <c r="A144" s="13" t="s">
        <v>1030</v>
      </c>
      <c r="B144" s="15" t="s">
        <v>1313</v>
      </c>
      <c r="L144" s="24" t="s">
        <v>1314</v>
      </c>
    </row>
    <row r="145" spans="1:12">
      <c r="A145" s="13" t="s">
        <v>1036</v>
      </c>
      <c r="B145" s="15" t="s">
        <v>1315</v>
      </c>
      <c r="L145" s="24" t="s">
        <v>1316</v>
      </c>
    </row>
    <row r="146" spans="1:12">
      <c r="A146" s="13" t="s">
        <v>1042</v>
      </c>
      <c r="B146" s="15" t="s">
        <v>1317</v>
      </c>
      <c r="L146" s="24" t="s">
        <v>1318</v>
      </c>
    </row>
    <row r="147" spans="1:12">
      <c r="A147" s="13" t="s">
        <v>1048</v>
      </c>
      <c r="B147" s="15" t="s">
        <v>1319</v>
      </c>
    </row>
    <row r="148" spans="1:12">
      <c r="A148" s="13" t="s">
        <v>1054</v>
      </c>
      <c r="B148" s="15" t="s">
        <v>1320</v>
      </c>
    </row>
    <row r="149" spans="1:12">
      <c r="A149" s="24" t="s">
        <v>887</v>
      </c>
      <c r="B149" s="15" t="s">
        <v>1321</v>
      </c>
    </row>
    <row r="150" spans="1:12">
      <c r="A150" s="24" t="s">
        <v>897</v>
      </c>
      <c r="B150" s="15" t="s">
        <v>1322</v>
      </c>
    </row>
    <row r="151" spans="1:12">
      <c r="A151" s="24" t="s">
        <v>906</v>
      </c>
      <c r="B151" s="15" t="s">
        <v>1323</v>
      </c>
    </row>
    <row r="152" spans="1:12">
      <c r="A152" s="24" t="s">
        <v>914</v>
      </c>
      <c r="B152" s="15" t="s">
        <v>1324</v>
      </c>
    </row>
    <row r="153" spans="1:12">
      <c r="A153" s="24" t="s">
        <v>922</v>
      </c>
      <c r="B153" s="15" t="s">
        <v>1325</v>
      </c>
    </row>
    <row r="154" spans="1:12">
      <c r="A154" s="38" t="s">
        <v>930</v>
      </c>
      <c r="B154" s="15" t="s">
        <v>1326</v>
      </c>
    </row>
    <row r="155" spans="1:12">
      <c r="A155" s="24" t="s">
        <v>937</v>
      </c>
      <c r="B155" s="15" t="s">
        <v>1327</v>
      </c>
    </row>
    <row r="156" spans="1:12">
      <c r="A156" s="39" t="s">
        <v>944</v>
      </c>
      <c r="B156" s="42" t="s">
        <v>1328</v>
      </c>
    </row>
    <row r="157" spans="1:12">
      <c r="A157" s="24" t="s">
        <v>951</v>
      </c>
      <c r="B157" s="15" t="s">
        <v>1329</v>
      </c>
    </row>
    <row r="158" spans="1:12">
      <c r="A158" s="24" t="s">
        <v>958</v>
      </c>
      <c r="B158" s="15" t="s">
        <v>1330</v>
      </c>
    </row>
    <row r="159" spans="1:12">
      <c r="A159" s="24" t="s">
        <v>965</v>
      </c>
      <c r="B159" s="15" t="s">
        <v>1331</v>
      </c>
    </row>
    <row r="160" spans="1:12">
      <c r="A160" s="24" t="s">
        <v>972</v>
      </c>
      <c r="B160" s="15" t="s">
        <v>1332</v>
      </c>
    </row>
    <row r="161" spans="1:2">
      <c r="A161" s="24" t="s">
        <v>977</v>
      </c>
      <c r="B161" s="15" t="s">
        <v>1333</v>
      </c>
    </row>
    <row r="162" spans="1:2">
      <c r="A162" s="24" t="s">
        <v>983</v>
      </c>
      <c r="B162" s="15" t="s">
        <v>1334</v>
      </c>
    </row>
    <row r="163" spans="1:2">
      <c r="A163" s="24" t="s">
        <v>989</v>
      </c>
      <c r="B163" s="15" t="s">
        <v>1335</v>
      </c>
    </row>
    <row r="164" spans="1:2">
      <c r="A164" s="24" t="s">
        <v>995</v>
      </c>
      <c r="B164" s="15" t="s">
        <v>1336</v>
      </c>
    </row>
    <row r="165" spans="1:2">
      <c r="A165" s="24" t="s">
        <v>1001</v>
      </c>
      <c r="B165" s="15" t="s">
        <v>1337</v>
      </c>
    </row>
    <row r="166" spans="1:2">
      <c r="A166" s="24" t="s">
        <v>1007</v>
      </c>
      <c r="B166" s="15" t="s">
        <v>1338</v>
      </c>
    </row>
    <row r="167" spans="1:2">
      <c r="A167" s="24" t="s">
        <v>1013</v>
      </c>
      <c r="B167" s="15" t="s">
        <v>1339</v>
      </c>
    </row>
    <row r="168" spans="1:2">
      <c r="A168" s="24" t="s">
        <v>1019</v>
      </c>
      <c r="B168" s="15" t="s">
        <v>1340</v>
      </c>
    </row>
    <row r="169" spans="1:2">
      <c r="A169" s="24" t="s">
        <v>1025</v>
      </c>
      <c r="B169" s="15" t="s">
        <v>1341</v>
      </c>
    </row>
    <row r="170" spans="1:2">
      <c r="A170" s="24" t="s">
        <v>1031</v>
      </c>
      <c r="B170" s="15" t="s">
        <v>1342</v>
      </c>
    </row>
    <row r="171" spans="1:2">
      <c r="A171" s="24" t="s">
        <v>1037</v>
      </c>
      <c r="B171" s="15" t="s">
        <v>1343</v>
      </c>
    </row>
    <row r="172" spans="1:2">
      <c r="A172" s="24" t="s">
        <v>1043</v>
      </c>
      <c r="B172" s="15" t="s">
        <v>1344</v>
      </c>
    </row>
    <row r="173" spans="1:2">
      <c r="A173" s="24" t="s">
        <v>1049</v>
      </c>
      <c r="B173" s="15" t="s">
        <v>1345</v>
      </c>
    </row>
    <row r="174" spans="1:2">
      <c r="A174" s="24" t="s">
        <v>1055</v>
      </c>
      <c r="B174" s="15" t="s">
        <v>1346</v>
      </c>
    </row>
    <row r="175" spans="1:2">
      <c r="A175" s="24" t="s">
        <v>1060</v>
      </c>
      <c r="B175" s="15" t="s">
        <v>1347</v>
      </c>
    </row>
    <row r="176" spans="1:2">
      <c r="A176" s="24" t="s">
        <v>1065</v>
      </c>
      <c r="B176" s="15" t="s">
        <v>1348</v>
      </c>
    </row>
    <row r="177" spans="1:2">
      <c r="A177" s="24" t="s">
        <v>1070</v>
      </c>
      <c r="B177" s="15" t="s">
        <v>1349</v>
      </c>
    </row>
    <row r="178" spans="1:2">
      <c r="A178" s="24" t="s">
        <v>1075</v>
      </c>
      <c r="B178" s="15" t="s">
        <v>1350</v>
      </c>
    </row>
    <row r="179" spans="1:2">
      <c r="A179" s="24" t="s">
        <v>1080</v>
      </c>
      <c r="B179" s="15" t="s">
        <v>1351</v>
      </c>
    </row>
    <row r="180" spans="1:2">
      <c r="A180" s="24" t="s">
        <v>1084</v>
      </c>
      <c r="B180" s="15" t="s">
        <v>1352</v>
      </c>
    </row>
    <row r="181" spans="1:2">
      <c r="A181" s="24" t="s">
        <v>1088</v>
      </c>
      <c r="B181" s="15" t="s">
        <v>1353</v>
      </c>
    </row>
    <row r="182" spans="1:2">
      <c r="A182" s="24" t="s">
        <v>1092</v>
      </c>
      <c r="B182" s="15" t="s">
        <v>1354</v>
      </c>
    </row>
    <row r="183" spans="1:2">
      <c r="A183" s="24" t="s">
        <v>1096</v>
      </c>
      <c r="B183" s="15" t="s">
        <v>1355</v>
      </c>
    </row>
    <row r="184" spans="1:2">
      <c r="A184" s="24" t="s">
        <v>1099</v>
      </c>
      <c r="B184" s="15" t="s">
        <v>1356</v>
      </c>
    </row>
    <row r="185" spans="1:2">
      <c r="A185" s="24" t="s">
        <v>1102</v>
      </c>
      <c r="B185" s="15" t="s">
        <v>1357</v>
      </c>
    </row>
    <row r="186" spans="1:2">
      <c r="A186" s="24" t="s">
        <v>1105</v>
      </c>
      <c r="B186" s="15" t="s">
        <v>1358</v>
      </c>
    </row>
    <row r="187" spans="1:2">
      <c r="A187" s="24" t="s">
        <v>1107</v>
      </c>
      <c r="B187" s="15" t="s">
        <v>1359</v>
      </c>
    </row>
    <row r="188" spans="1:2">
      <c r="A188" s="24" t="s">
        <v>1109</v>
      </c>
      <c r="B188" s="15" t="s">
        <v>1360</v>
      </c>
    </row>
    <row r="189" spans="1:2">
      <c r="A189" s="24" t="s">
        <v>1111</v>
      </c>
      <c r="B189" s="15" t="s">
        <v>1361</v>
      </c>
    </row>
    <row r="190" spans="1:2">
      <c r="A190" s="24" t="s">
        <v>1113</v>
      </c>
      <c r="B190" s="15" t="s">
        <v>1362</v>
      </c>
    </row>
    <row r="191" spans="1:2">
      <c r="A191" s="24" t="s">
        <v>1115</v>
      </c>
      <c r="B191" s="15" t="s">
        <v>1363</v>
      </c>
    </row>
    <row r="192" spans="1:2">
      <c r="A192" s="24" t="s">
        <v>1117</v>
      </c>
      <c r="B192" s="15" t="s">
        <v>1364</v>
      </c>
    </row>
    <row r="193" spans="1:2">
      <c r="A193" s="24" t="s">
        <v>1119</v>
      </c>
      <c r="B193" s="15" t="s">
        <v>1365</v>
      </c>
    </row>
    <row r="194" spans="1:2">
      <c r="A194" s="24" t="s">
        <v>1121</v>
      </c>
      <c r="B194" s="15" t="s">
        <v>1366</v>
      </c>
    </row>
    <row r="195" spans="1:2">
      <c r="A195" s="24" t="s">
        <v>1123</v>
      </c>
      <c r="B195" s="15" t="s">
        <v>1367</v>
      </c>
    </row>
    <row r="196" spans="1:2">
      <c r="A196" s="24" t="s">
        <v>1125</v>
      </c>
      <c r="B196" s="15" t="s">
        <v>1368</v>
      </c>
    </row>
    <row r="197" spans="1:2">
      <c r="A197" s="24" t="s">
        <v>1127</v>
      </c>
      <c r="B197" s="15" t="s">
        <v>1369</v>
      </c>
    </row>
    <row r="198" spans="1:2">
      <c r="A198" s="24" t="s">
        <v>1129</v>
      </c>
      <c r="B198" s="15" t="s">
        <v>1370</v>
      </c>
    </row>
    <row r="199" spans="1:2">
      <c r="A199" s="24" t="s">
        <v>1131</v>
      </c>
      <c r="B199" s="15" t="s">
        <v>1371</v>
      </c>
    </row>
    <row r="200" spans="1:2">
      <c r="A200" s="24" t="s">
        <v>1133</v>
      </c>
      <c r="B200" s="15" t="s">
        <v>1372</v>
      </c>
    </row>
    <row r="201" spans="1:2">
      <c r="A201" s="24" t="s">
        <v>1135</v>
      </c>
      <c r="B201" s="15" t="s">
        <v>1373</v>
      </c>
    </row>
    <row r="202" spans="1:2">
      <c r="A202" s="39" t="s">
        <v>1137</v>
      </c>
      <c r="B202" s="15" t="s">
        <v>1374</v>
      </c>
    </row>
    <row r="203" spans="1:2">
      <c r="A203" s="24" t="s">
        <v>1140</v>
      </c>
      <c r="B203" s="15" t="s">
        <v>1375</v>
      </c>
    </row>
    <row r="204" spans="1:2">
      <c r="A204" s="24" t="s">
        <v>1142</v>
      </c>
      <c r="B204" s="15" t="s">
        <v>1376</v>
      </c>
    </row>
    <row r="205" spans="1:2">
      <c r="A205" s="24" t="s">
        <v>1144</v>
      </c>
      <c r="B205" s="15" t="s">
        <v>1377</v>
      </c>
    </row>
    <row r="206" spans="1:2">
      <c r="A206" s="39" t="s">
        <v>1146</v>
      </c>
      <c r="B206" s="15" t="s">
        <v>1378</v>
      </c>
    </row>
    <row r="207" spans="1:2">
      <c r="A207" s="24" t="s">
        <v>1148</v>
      </c>
      <c r="B207" s="15" t="s">
        <v>1379</v>
      </c>
    </row>
    <row r="208" spans="1:2">
      <c r="A208" s="24" t="s">
        <v>1150</v>
      </c>
      <c r="B208" s="15" t="s">
        <v>1380</v>
      </c>
    </row>
    <row r="209" spans="1:2">
      <c r="A209" s="24" t="s">
        <v>1152</v>
      </c>
      <c r="B209" s="15" t="s">
        <v>1381</v>
      </c>
    </row>
    <row r="210" spans="1:2">
      <c r="A210" s="24" t="s">
        <v>1154</v>
      </c>
      <c r="B210" s="15" t="s">
        <v>1382</v>
      </c>
    </row>
    <row r="211" spans="1:2">
      <c r="A211" s="24" t="s">
        <v>1156</v>
      </c>
      <c r="B211" s="15" t="s">
        <v>1383</v>
      </c>
    </row>
    <row r="212" spans="1:2">
      <c r="A212" s="24" t="s">
        <v>1158</v>
      </c>
      <c r="B212" s="15" t="s">
        <v>1384</v>
      </c>
    </row>
    <row r="213" spans="1:2">
      <c r="A213" s="24" t="s">
        <v>1160</v>
      </c>
      <c r="B213" s="15" t="s">
        <v>1385</v>
      </c>
    </row>
    <row r="214" spans="1:2">
      <c r="A214" s="24" t="s">
        <v>1162</v>
      </c>
      <c r="B214" s="15" t="s">
        <v>1386</v>
      </c>
    </row>
    <row r="215" spans="1:2">
      <c r="A215" s="24" t="s">
        <v>1164</v>
      </c>
      <c r="B215" s="15" t="s">
        <v>1387</v>
      </c>
    </row>
    <row r="216" spans="1:2">
      <c r="A216" s="24" t="s">
        <v>1166</v>
      </c>
      <c r="B216" s="15" t="s">
        <v>1388</v>
      </c>
    </row>
    <row r="217" spans="1:2">
      <c r="A217" s="24" t="s">
        <v>1168</v>
      </c>
      <c r="B217" s="15" t="s">
        <v>1389</v>
      </c>
    </row>
    <row r="218" spans="1:2">
      <c r="A218" s="24" t="s">
        <v>1170</v>
      </c>
      <c r="B218" s="15" t="s">
        <v>1390</v>
      </c>
    </row>
    <row r="219" spans="1:2">
      <c r="A219" s="24" t="s">
        <v>1172</v>
      </c>
      <c r="B219" s="15" t="s">
        <v>1391</v>
      </c>
    </row>
    <row r="220" spans="1:2">
      <c r="A220" s="24" t="s">
        <v>1174</v>
      </c>
      <c r="B220" s="15" t="s">
        <v>1392</v>
      </c>
    </row>
    <row r="221" spans="1:2">
      <c r="A221" s="24" t="s">
        <v>1176</v>
      </c>
      <c r="B221" s="15" t="s">
        <v>1393</v>
      </c>
    </row>
    <row r="222" spans="1:2">
      <c r="A222" s="24" t="s">
        <v>1178</v>
      </c>
      <c r="B222" s="15" t="s">
        <v>1394</v>
      </c>
    </row>
    <row r="223" spans="1:2">
      <c r="A223" s="24" t="s">
        <v>1180</v>
      </c>
      <c r="B223" s="15" t="s">
        <v>1395</v>
      </c>
    </row>
    <row r="224" spans="1:2">
      <c r="A224" s="24" t="s">
        <v>1182</v>
      </c>
      <c r="B224" s="15" t="s">
        <v>1396</v>
      </c>
    </row>
    <row r="225" spans="1:2">
      <c r="A225" s="24" t="s">
        <v>1184</v>
      </c>
      <c r="B225" s="15" t="s">
        <v>1397</v>
      </c>
    </row>
    <row r="226" spans="1:2">
      <c r="A226" s="24" t="s">
        <v>1186</v>
      </c>
      <c r="B226" s="15" t="s">
        <v>1398</v>
      </c>
    </row>
    <row r="227" spans="1:2">
      <c r="A227" s="24" t="s">
        <v>1188</v>
      </c>
      <c r="B227" s="15" t="s">
        <v>1399</v>
      </c>
    </row>
    <row r="228" spans="1:2">
      <c r="A228" s="24" t="s">
        <v>1190</v>
      </c>
      <c r="B228" s="15" t="s">
        <v>1400</v>
      </c>
    </row>
    <row r="229" spans="1:2">
      <c r="A229" s="24" t="s">
        <v>1192</v>
      </c>
      <c r="B229" s="15" t="s">
        <v>1401</v>
      </c>
    </row>
    <row r="230" spans="1:2">
      <c r="A230" s="24" t="s">
        <v>1194</v>
      </c>
      <c r="B230" s="15" t="s">
        <v>1402</v>
      </c>
    </row>
    <row r="231" spans="1:2">
      <c r="A231" s="24" t="s">
        <v>1196</v>
      </c>
      <c r="B231" s="15" t="s">
        <v>1403</v>
      </c>
    </row>
    <row r="232" spans="1:2">
      <c r="A232" s="24" t="s">
        <v>1198</v>
      </c>
      <c r="B232" s="15" t="s">
        <v>1404</v>
      </c>
    </row>
    <row r="233" spans="1:2">
      <c r="A233" s="24" t="s">
        <v>1200</v>
      </c>
      <c r="B233" s="15" t="s">
        <v>1405</v>
      </c>
    </row>
    <row r="234" spans="1:2">
      <c r="A234" s="24" t="s">
        <v>1202</v>
      </c>
      <c r="B234" s="15" t="s">
        <v>1406</v>
      </c>
    </row>
    <row r="235" spans="1:2">
      <c r="A235" s="24" t="s">
        <v>1204</v>
      </c>
      <c r="B235" s="15" t="s">
        <v>1407</v>
      </c>
    </row>
    <row r="236" spans="1:2">
      <c r="A236" s="24" t="s">
        <v>1206</v>
      </c>
      <c r="B236" s="15" t="s">
        <v>1408</v>
      </c>
    </row>
    <row r="237" spans="1:2">
      <c r="A237" s="24" t="s">
        <v>1208</v>
      </c>
      <c r="B237" s="15" t="s">
        <v>1409</v>
      </c>
    </row>
    <row r="238" spans="1:2">
      <c r="A238" s="24" t="s">
        <v>1210</v>
      </c>
      <c r="B238" s="15" t="s">
        <v>1410</v>
      </c>
    </row>
    <row r="239" spans="1:2">
      <c r="A239" s="24" t="s">
        <v>1212</v>
      </c>
      <c r="B239" s="15" t="s">
        <v>1411</v>
      </c>
    </row>
    <row r="240" spans="1:2">
      <c r="A240" s="24" t="s">
        <v>1214</v>
      </c>
      <c r="B240" s="15" t="s">
        <v>1412</v>
      </c>
    </row>
    <row r="241" spans="1:2">
      <c r="A241" s="24" t="s">
        <v>1216</v>
      </c>
      <c r="B241" s="15" t="s">
        <v>1413</v>
      </c>
    </row>
    <row r="242" spans="1:2">
      <c r="A242" s="24" t="s">
        <v>1218</v>
      </c>
      <c r="B242" s="15" t="s">
        <v>1414</v>
      </c>
    </row>
    <row r="243" spans="1:2">
      <c r="A243" s="24" t="s">
        <v>1220</v>
      </c>
      <c r="B243" s="15" t="s">
        <v>1415</v>
      </c>
    </row>
    <row r="244" spans="1:2">
      <c r="A244" s="24" t="s">
        <v>1222</v>
      </c>
      <c r="B244" s="15" t="s">
        <v>1416</v>
      </c>
    </row>
    <row r="245" spans="1:2">
      <c r="A245" s="24" t="s">
        <v>1224</v>
      </c>
      <c r="B245" s="15" t="s">
        <v>1417</v>
      </c>
    </row>
    <row r="246" spans="1:2">
      <c r="A246" s="24" t="s">
        <v>1226</v>
      </c>
      <c r="B246" s="15" t="s">
        <v>1418</v>
      </c>
    </row>
    <row r="247" spans="1:2">
      <c r="A247" s="24" t="s">
        <v>1228</v>
      </c>
      <c r="B247" s="15" t="s">
        <v>1419</v>
      </c>
    </row>
    <row r="248" spans="1:2">
      <c r="A248" s="24" t="s">
        <v>1230</v>
      </c>
      <c r="B248" s="15" t="s">
        <v>1420</v>
      </c>
    </row>
    <row r="249" spans="1:2">
      <c r="A249" s="24" t="s">
        <v>1232</v>
      </c>
      <c r="B249" s="15" t="s">
        <v>1421</v>
      </c>
    </row>
    <row r="250" spans="1:2">
      <c r="A250" s="24" t="s">
        <v>1234</v>
      </c>
      <c r="B250" s="15" t="s">
        <v>1422</v>
      </c>
    </row>
    <row r="251" spans="1:2">
      <c r="A251" s="24" t="s">
        <v>1236</v>
      </c>
      <c r="B251" s="15" t="s">
        <v>1423</v>
      </c>
    </row>
    <row r="252" spans="1:2">
      <c r="A252" s="24" t="s">
        <v>1238</v>
      </c>
      <c r="B252" s="15" t="s">
        <v>1424</v>
      </c>
    </row>
    <row r="253" spans="1:2">
      <c r="A253" s="24" t="s">
        <v>1240</v>
      </c>
      <c r="B253" s="15" t="s">
        <v>1425</v>
      </c>
    </row>
    <row r="254" spans="1:2">
      <c r="A254" s="24" t="s">
        <v>1242</v>
      </c>
      <c r="B254" s="15" t="s">
        <v>1426</v>
      </c>
    </row>
    <row r="255" spans="1:2">
      <c r="A255" s="24" t="s">
        <v>1244</v>
      </c>
      <c r="B255" s="15" t="s">
        <v>1427</v>
      </c>
    </row>
    <row r="256" spans="1:2">
      <c r="A256" s="24" t="s">
        <v>1246</v>
      </c>
      <c r="B256" s="15" t="s">
        <v>1428</v>
      </c>
    </row>
    <row r="257" spans="1:2">
      <c r="A257" s="24" t="s">
        <v>1248</v>
      </c>
      <c r="B257" s="15" t="s">
        <v>1429</v>
      </c>
    </row>
    <row r="258" spans="1:2">
      <c r="A258" s="24" t="s">
        <v>1250</v>
      </c>
      <c r="B258" s="15" t="s">
        <v>1430</v>
      </c>
    </row>
    <row r="259" spans="1:2">
      <c r="A259" s="24" t="s">
        <v>1252</v>
      </c>
      <c r="B259" s="15" t="s">
        <v>1431</v>
      </c>
    </row>
    <row r="260" spans="1:2">
      <c r="A260" s="24" t="s">
        <v>1254</v>
      </c>
      <c r="B260" s="15" t="s">
        <v>1432</v>
      </c>
    </row>
    <row r="261" spans="1:2">
      <c r="A261" s="24" t="s">
        <v>1256</v>
      </c>
      <c r="B261" s="15" t="s">
        <v>1433</v>
      </c>
    </row>
    <row r="262" spans="1:2">
      <c r="A262" s="24" t="s">
        <v>1258</v>
      </c>
      <c r="B262" s="15" t="s">
        <v>1434</v>
      </c>
    </row>
    <row r="263" spans="1:2">
      <c r="A263" s="24" t="s">
        <v>1260</v>
      </c>
      <c r="B263" s="15" t="s">
        <v>1435</v>
      </c>
    </row>
    <row r="264" spans="1:2">
      <c r="A264" s="24" t="s">
        <v>1262</v>
      </c>
      <c r="B264" s="15" t="s">
        <v>1436</v>
      </c>
    </row>
    <row r="265" spans="1:2">
      <c r="A265" s="24" t="s">
        <v>1264</v>
      </c>
      <c r="B265" s="15" t="s">
        <v>1437</v>
      </c>
    </row>
    <row r="266" spans="1:2">
      <c r="A266" s="24" t="s">
        <v>1266</v>
      </c>
      <c r="B266" s="15" t="s">
        <v>1438</v>
      </c>
    </row>
    <row r="267" spans="1:2">
      <c r="A267" s="24" t="s">
        <v>1268</v>
      </c>
      <c r="B267" s="15" t="s">
        <v>1439</v>
      </c>
    </row>
    <row r="268" spans="1:2">
      <c r="A268" s="24" t="s">
        <v>1270</v>
      </c>
      <c r="B268" s="15" t="s">
        <v>1440</v>
      </c>
    </row>
    <row r="269" spans="1:2">
      <c r="A269" s="24" t="s">
        <v>1272</v>
      </c>
      <c r="B269" s="15" t="s">
        <v>1441</v>
      </c>
    </row>
    <row r="270" spans="1:2">
      <c r="A270" s="24" t="s">
        <v>1273</v>
      </c>
      <c r="B270" s="15" t="s">
        <v>1442</v>
      </c>
    </row>
    <row r="271" spans="1:2">
      <c r="A271" s="24" t="s">
        <v>1275</v>
      </c>
      <c r="B271" s="15" t="s">
        <v>1443</v>
      </c>
    </row>
    <row r="272" spans="1:2">
      <c r="A272" s="24" t="s">
        <v>1277</v>
      </c>
      <c r="B272" s="15" t="s">
        <v>1444</v>
      </c>
    </row>
    <row r="273" spans="1:2">
      <c r="A273" s="24" t="s">
        <v>1279</v>
      </c>
      <c r="B273" s="15" t="s">
        <v>1445</v>
      </c>
    </row>
    <row r="274" spans="1:2">
      <c r="A274" s="24" t="s">
        <v>1281</v>
      </c>
      <c r="B274" s="15" t="s">
        <v>1446</v>
      </c>
    </row>
    <row r="275" spans="1:2">
      <c r="A275" s="24" t="s">
        <v>1283</v>
      </c>
      <c r="B275" s="15" t="s">
        <v>1447</v>
      </c>
    </row>
    <row r="276" spans="1:2">
      <c r="A276" s="24" t="s">
        <v>1285</v>
      </c>
      <c r="B276" s="15" t="s">
        <v>1448</v>
      </c>
    </row>
    <row r="277" spans="1:2">
      <c r="A277" s="24" t="s">
        <v>1287</v>
      </c>
      <c r="B277" s="15" t="s">
        <v>1449</v>
      </c>
    </row>
    <row r="278" spans="1:2">
      <c r="A278" s="24" t="s">
        <v>1289</v>
      </c>
      <c r="B278" s="15" t="s">
        <v>1450</v>
      </c>
    </row>
    <row r="279" spans="1:2">
      <c r="A279" s="24" t="s">
        <v>1291</v>
      </c>
      <c r="B279" s="15" t="s">
        <v>1451</v>
      </c>
    </row>
    <row r="280" spans="1:2">
      <c r="A280" s="24" t="s">
        <v>1293</v>
      </c>
      <c r="B280" s="15" t="s">
        <v>1452</v>
      </c>
    </row>
    <row r="281" spans="1:2">
      <c r="A281" s="24" t="s">
        <v>1295</v>
      </c>
      <c r="B281" s="15" t="s">
        <v>1453</v>
      </c>
    </row>
    <row r="282" spans="1:2">
      <c r="A282" s="24" t="s">
        <v>1296</v>
      </c>
      <c r="B282" s="15" t="s">
        <v>1454</v>
      </c>
    </row>
    <row r="283" spans="1:2">
      <c r="A283" s="24" t="s">
        <v>1298</v>
      </c>
      <c r="B283" s="15" t="s">
        <v>1455</v>
      </c>
    </row>
    <row r="284" spans="1:2">
      <c r="A284" s="24" t="s">
        <v>1300</v>
      </c>
      <c r="B284" s="15" t="s">
        <v>1456</v>
      </c>
    </row>
    <row r="285" spans="1:2">
      <c r="A285" s="24" t="s">
        <v>1302</v>
      </c>
      <c r="B285" s="15" t="s">
        <v>1457</v>
      </c>
    </row>
    <row r="286" spans="1:2">
      <c r="A286" s="24" t="s">
        <v>1304</v>
      </c>
      <c r="B286" s="15" t="s">
        <v>1458</v>
      </c>
    </row>
    <row r="287" spans="1:2">
      <c r="A287" s="24" t="s">
        <v>1306</v>
      </c>
      <c r="B287" s="15" t="s">
        <v>1459</v>
      </c>
    </row>
    <row r="288" spans="1:2">
      <c r="A288" s="24" t="s">
        <v>1308</v>
      </c>
      <c r="B288" s="15" t="s">
        <v>1460</v>
      </c>
    </row>
    <row r="289" spans="1:2">
      <c r="A289" s="24" t="s">
        <v>1310</v>
      </c>
      <c r="B289" s="15" t="s">
        <v>1461</v>
      </c>
    </row>
    <row r="290" spans="1:2">
      <c r="A290" s="24" t="s">
        <v>1312</v>
      </c>
      <c r="B290" s="15" t="s">
        <v>1462</v>
      </c>
    </row>
    <row r="291" spans="1:2">
      <c r="A291" s="24" t="s">
        <v>1314</v>
      </c>
      <c r="B291" s="15" t="s">
        <v>1463</v>
      </c>
    </row>
    <row r="292" spans="1:2">
      <c r="A292" s="24" t="s">
        <v>1316</v>
      </c>
      <c r="B292" s="15" t="s">
        <v>1464</v>
      </c>
    </row>
    <row r="293" spans="1:2">
      <c r="A293" s="24" t="s">
        <v>1318</v>
      </c>
      <c r="B293" s="15" t="s">
        <v>1465</v>
      </c>
    </row>
    <row r="294" spans="1:2">
      <c r="A294" s="13" t="s">
        <v>888</v>
      </c>
      <c r="B294" s="15" t="s">
        <v>1466</v>
      </c>
    </row>
    <row r="295" spans="1:2">
      <c r="A295" s="13" t="s">
        <v>898</v>
      </c>
      <c r="B295" s="15" t="s">
        <v>1467</v>
      </c>
    </row>
    <row r="296" spans="1:2">
      <c r="A296" s="13" t="s">
        <v>907</v>
      </c>
      <c r="B296" s="15" t="s">
        <v>1468</v>
      </c>
    </row>
    <row r="297" spans="1:2">
      <c r="A297" s="13" t="s">
        <v>915</v>
      </c>
      <c r="B297" s="15" t="s">
        <v>1469</v>
      </c>
    </row>
    <row r="298" spans="1:2">
      <c r="A298" s="13" t="s">
        <v>923</v>
      </c>
      <c r="B298" s="15" t="s">
        <v>1470</v>
      </c>
    </row>
    <row r="299" spans="1:2">
      <c r="A299" s="13" t="s">
        <v>1471</v>
      </c>
      <c r="B299" s="15" t="s">
        <v>1472</v>
      </c>
    </row>
    <row r="300" spans="1:2">
      <c r="A300" s="13" t="s">
        <v>1473</v>
      </c>
      <c r="B300" s="15" t="s">
        <v>1474</v>
      </c>
    </row>
    <row r="301" spans="1:2">
      <c r="A301" s="13" t="s">
        <v>1475</v>
      </c>
      <c r="B301" s="15" t="s">
        <v>1476</v>
      </c>
    </row>
  </sheetData>
  <conditionalFormatting sqref="A2:A3">
    <cfRule type="duplicateValues" dxfId="132" priority="63"/>
  </conditionalFormatting>
  <conditionalFormatting sqref="A2:A301 C73 E73 G73">
    <cfRule type="duplicateValues" dxfId="131" priority="66"/>
  </conditionalFormatting>
  <conditionalFormatting sqref="A5:A26">
    <cfRule type="duplicateValues" dxfId="130" priority="62"/>
  </conditionalFormatting>
  <conditionalFormatting sqref="A40:A75 C73 E73 G73">
    <cfRule type="duplicateValues" dxfId="129" priority="67"/>
  </conditionalFormatting>
  <conditionalFormatting sqref="A76">
    <cfRule type="duplicateValues" dxfId="128" priority="61"/>
  </conditionalFormatting>
  <conditionalFormatting sqref="A77">
    <cfRule type="duplicateValues" dxfId="127" priority="60"/>
  </conditionalFormatting>
  <conditionalFormatting sqref="A78:A108">
    <cfRule type="duplicateValues" dxfId="126" priority="59"/>
  </conditionalFormatting>
  <conditionalFormatting sqref="A111:A121">
    <cfRule type="duplicateValues" dxfId="125" priority="58"/>
  </conditionalFormatting>
  <conditionalFormatting sqref="A122:A136">
    <cfRule type="duplicateValues" dxfId="124" priority="57"/>
  </conditionalFormatting>
  <conditionalFormatting sqref="A149 A151 A154:A289">
    <cfRule type="duplicateValues" dxfId="123" priority="56"/>
  </conditionalFormatting>
  <conditionalFormatting sqref="A290:A292">
    <cfRule type="duplicateValues" dxfId="122" priority="55"/>
  </conditionalFormatting>
  <conditionalFormatting sqref="A293:A298">
    <cfRule type="duplicateValues" dxfId="121" priority="54"/>
  </conditionalFormatting>
  <conditionalFormatting sqref="A299:A300">
    <cfRule type="duplicateValues" dxfId="120" priority="53"/>
  </conditionalFormatting>
  <conditionalFormatting sqref="B2:B3">
    <cfRule type="duplicateValues" dxfId="119" priority="52"/>
  </conditionalFormatting>
  <conditionalFormatting sqref="B2:B301 D73 F73 F56:J56 H73:I73">
    <cfRule type="duplicateValues" dxfId="118" priority="64"/>
  </conditionalFormatting>
  <conditionalFormatting sqref="B5:B25">
    <cfRule type="duplicateValues" dxfId="117" priority="50"/>
  </conditionalFormatting>
  <conditionalFormatting sqref="B5:B39">
    <cfRule type="duplicateValues" dxfId="116" priority="51"/>
  </conditionalFormatting>
  <conditionalFormatting sqref="B40:B75 D73 F73 F56:J56 H73:I73">
    <cfRule type="duplicateValues" dxfId="115" priority="65"/>
  </conditionalFormatting>
  <conditionalFormatting sqref="B76">
    <cfRule type="duplicateValues" dxfId="114" priority="48"/>
  </conditionalFormatting>
  <conditionalFormatting sqref="B76:B77">
    <cfRule type="duplicateValues" dxfId="113" priority="49"/>
  </conditionalFormatting>
  <conditionalFormatting sqref="B77">
    <cfRule type="duplicateValues" dxfId="112" priority="47"/>
  </conditionalFormatting>
  <conditionalFormatting sqref="B78:B97">
    <cfRule type="duplicateValues" dxfId="111" priority="46"/>
  </conditionalFormatting>
  <conditionalFormatting sqref="B111:B121">
    <cfRule type="duplicateValues" dxfId="110" priority="45"/>
  </conditionalFormatting>
  <conditionalFormatting sqref="B122:B136">
    <cfRule type="duplicateValues" dxfId="109" priority="44"/>
  </conditionalFormatting>
  <conditionalFormatting sqref="B148:B289">
    <cfRule type="duplicateValues" dxfId="108" priority="42"/>
  </conditionalFormatting>
  <conditionalFormatting sqref="B148:B292">
    <cfRule type="duplicateValues" dxfId="107" priority="43"/>
  </conditionalFormatting>
  <conditionalFormatting sqref="B290:B292">
    <cfRule type="duplicateValues" dxfId="106" priority="41"/>
  </conditionalFormatting>
  <conditionalFormatting sqref="B293:B294">
    <cfRule type="duplicateValues" dxfId="105" priority="38"/>
  </conditionalFormatting>
  <conditionalFormatting sqref="B293:B298">
    <cfRule type="duplicateValues" dxfId="104" priority="39"/>
    <cfRule type="duplicateValues" dxfId="103" priority="40"/>
  </conditionalFormatting>
  <conditionalFormatting sqref="B299:B300">
    <cfRule type="duplicateValues" dxfId="102" priority="37"/>
  </conditionalFormatting>
  <conditionalFormatting sqref="C56">
    <cfRule type="duplicateValues" dxfId="101" priority="35"/>
    <cfRule type="duplicateValues" dxfId="100" priority="36"/>
  </conditionalFormatting>
  <conditionalFormatting sqref="D2:D3">
    <cfRule type="duplicateValues" dxfId="99" priority="30"/>
  </conditionalFormatting>
  <conditionalFormatting sqref="D2:D4">
    <cfRule type="duplicateValues" dxfId="98" priority="28"/>
    <cfRule type="duplicateValues" dxfId="97" priority="29"/>
  </conditionalFormatting>
  <conditionalFormatting sqref="D56">
    <cfRule type="duplicateValues" dxfId="96" priority="33"/>
    <cfRule type="duplicateValues" dxfId="95" priority="34"/>
  </conditionalFormatting>
  <conditionalFormatting sqref="E2:E23">
    <cfRule type="duplicateValues" dxfId="94" priority="27"/>
  </conditionalFormatting>
  <conditionalFormatting sqref="E2:E36">
    <cfRule type="duplicateValues" dxfId="93" priority="25"/>
    <cfRule type="duplicateValues" dxfId="92" priority="26"/>
  </conditionalFormatting>
  <conditionalFormatting sqref="E56">
    <cfRule type="duplicateValues" dxfId="91" priority="31"/>
    <cfRule type="duplicateValues" dxfId="90" priority="32"/>
  </conditionalFormatting>
  <conditionalFormatting sqref="F2:F38 F41:F45">
    <cfRule type="duplicateValues" dxfId="89" priority="69"/>
  </conditionalFormatting>
  <conditionalFormatting sqref="F2:F39 F41:F45">
    <cfRule type="duplicateValues" dxfId="88" priority="68"/>
  </conditionalFormatting>
  <conditionalFormatting sqref="F39">
    <cfRule type="duplicateValues" dxfId="87" priority="24"/>
  </conditionalFormatting>
  <conditionalFormatting sqref="G2">
    <cfRule type="duplicateValues" dxfId="86" priority="21"/>
    <cfRule type="duplicateValues" dxfId="85" priority="22"/>
    <cfRule type="duplicateValues" dxfId="84" priority="23"/>
  </conditionalFormatting>
  <conditionalFormatting sqref="H2:H32">
    <cfRule type="duplicateValues" dxfId="83" priority="18"/>
    <cfRule type="duplicateValues" dxfId="82" priority="19"/>
    <cfRule type="duplicateValues" dxfId="81" priority="20"/>
  </conditionalFormatting>
  <conditionalFormatting sqref="I2:I3">
    <cfRule type="duplicateValues" dxfId="80" priority="16"/>
    <cfRule type="duplicateValues" dxfId="79" priority="17"/>
  </conditionalFormatting>
  <conditionalFormatting sqref="J2:J12">
    <cfRule type="duplicateValues" dxfId="78" priority="15"/>
  </conditionalFormatting>
  <conditionalFormatting sqref="J2:J13">
    <cfRule type="duplicateValues" dxfId="77" priority="13"/>
    <cfRule type="duplicateValues" dxfId="76" priority="14"/>
  </conditionalFormatting>
  <conditionalFormatting sqref="J13">
    <cfRule type="duplicateValues" dxfId="75" priority="12"/>
  </conditionalFormatting>
  <conditionalFormatting sqref="K2:K15">
    <cfRule type="duplicateValues" dxfId="74" priority="11"/>
  </conditionalFormatting>
  <conditionalFormatting sqref="K2:K27">
    <cfRule type="duplicateValues" dxfId="73" priority="9"/>
    <cfRule type="duplicateValues" dxfId="72" priority="10"/>
  </conditionalFormatting>
  <conditionalFormatting sqref="L2 L4 L7:L142">
    <cfRule type="duplicateValues" dxfId="71" priority="8"/>
  </conditionalFormatting>
  <conditionalFormatting sqref="L2:L146">
    <cfRule type="duplicateValues" dxfId="70" priority="6"/>
    <cfRule type="duplicateValues" dxfId="69" priority="7"/>
  </conditionalFormatting>
  <conditionalFormatting sqref="L143:L145">
    <cfRule type="duplicateValues" dxfId="68" priority="5"/>
  </conditionalFormatting>
  <conditionalFormatting sqref="L146">
    <cfRule type="duplicateValues" dxfId="67" priority="4"/>
  </conditionalFormatting>
  <conditionalFormatting sqref="M2:M6">
    <cfRule type="duplicateValues" dxfId="66" priority="1"/>
    <cfRule type="duplicateValues" dxfId="65" priority="2"/>
    <cfRule type="duplicateValues" dxfId="64" priority="3"/>
  </conditionalFormatting>
  <conditionalFormatting sqref="N2:N3">
    <cfRule type="duplicateValues" dxfId="63" priority="72"/>
  </conditionalFormatting>
  <conditionalFormatting sqref="N2:N4">
    <cfRule type="duplicateValues" dxfId="62" priority="70"/>
    <cfRule type="duplicateValues" dxfId="61" priority="71"/>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
  <dimension ref="A1:J78"/>
  <sheetViews>
    <sheetView topLeftCell="A18" workbookViewId="0">
      <selection activeCell="B18" sqref="B18"/>
    </sheetView>
  </sheetViews>
  <sheetFormatPr defaultRowHeight="14.45"/>
  <cols>
    <col min="3" max="3" width="65.140625" customWidth="1"/>
  </cols>
  <sheetData>
    <row r="1" spans="1:10">
      <c r="H1" t="s">
        <v>20</v>
      </c>
      <c r="I1" s="171" t="s">
        <v>1477</v>
      </c>
      <c r="J1" s="171"/>
    </row>
    <row r="2" spans="1:10">
      <c r="A2" t="s">
        <v>2</v>
      </c>
      <c r="B2" s="171" t="s">
        <v>1478</v>
      </c>
      <c r="C2" s="171"/>
      <c r="I2">
        <v>1</v>
      </c>
    </row>
    <row r="3" spans="1:10">
      <c r="B3" t="s">
        <v>210</v>
      </c>
      <c r="C3" s="2" t="s">
        <v>1479</v>
      </c>
      <c r="I3">
        <v>2</v>
      </c>
    </row>
    <row r="4" spans="1:10">
      <c r="B4" t="s">
        <v>41</v>
      </c>
      <c r="C4" s="2" t="s">
        <v>1480</v>
      </c>
      <c r="I4">
        <v>3</v>
      </c>
    </row>
    <row r="5" spans="1:10">
      <c r="B5" t="s">
        <v>40</v>
      </c>
      <c r="C5" s="2" t="s">
        <v>1481</v>
      </c>
      <c r="I5">
        <v>4</v>
      </c>
    </row>
    <row r="6" spans="1:10">
      <c r="C6" s="2" t="s">
        <v>1482</v>
      </c>
      <c r="I6">
        <v>5</v>
      </c>
    </row>
    <row r="7" spans="1:10">
      <c r="A7" t="s">
        <v>7</v>
      </c>
      <c r="B7" t="s">
        <v>1483</v>
      </c>
      <c r="I7">
        <v>6</v>
      </c>
    </row>
    <row r="8" spans="1:10">
      <c r="B8" t="s">
        <v>1484</v>
      </c>
      <c r="I8">
        <v>7</v>
      </c>
    </row>
    <row r="9" spans="1:10">
      <c r="B9" t="s">
        <v>1485</v>
      </c>
      <c r="I9">
        <v>8</v>
      </c>
    </row>
    <row r="10" spans="1:10">
      <c r="B10" t="s">
        <v>1486</v>
      </c>
      <c r="I10">
        <v>9</v>
      </c>
    </row>
    <row r="11" spans="1:10">
      <c r="B11" t="s">
        <v>1482</v>
      </c>
      <c r="I11">
        <v>10</v>
      </c>
    </row>
    <row r="15" spans="1:10">
      <c r="B15" t="s">
        <v>1482</v>
      </c>
    </row>
    <row r="16" spans="1:10">
      <c r="B16" s="171" t="s">
        <v>1487</v>
      </c>
      <c r="C16" s="171"/>
    </row>
    <row r="17" spans="2:9" ht="28.9">
      <c r="B17" s="3" t="s">
        <v>28</v>
      </c>
      <c r="C17" s="3" t="s">
        <v>121</v>
      </c>
      <c r="D17" t="s">
        <v>31</v>
      </c>
      <c r="F17" s="6" t="s">
        <v>1488</v>
      </c>
      <c r="G17" t="s">
        <v>1489</v>
      </c>
      <c r="H17" t="s">
        <v>1490</v>
      </c>
      <c r="I17" s="6" t="s">
        <v>1491</v>
      </c>
    </row>
    <row r="18" spans="2:9">
      <c r="B18" s="4">
        <v>1110</v>
      </c>
      <c r="C18" s="1" t="s">
        <v>1492</v>
      </c>
      <c r="D18" t="s">
        <v>39</v>
      </c>
      <c r="E18" t="s">
        <v>1493</v>
      </c>
      <c r="F18" t="s">
        <v>210</v>
      </c>
      <c r="G18" t="s">
        <v>210</v>
      </c>
      <c r="H18" t="s">
        <v>210</v>
      </c>
      <c r="I18" t="s">
        <v>210</v>
      </c>
    </row>
    <row r="19" spans="2:9">
      <c r="B19" s="4" t="s">
        <v>855</v>
      </c>
      <c r="C19" s="1" t="s">
        <v>1494</v>
      </c>
      <c r="D19" t="s">
        <v>838</v>
      </c>
      <c r="E19" t="s">
        <v>1495</v>
      </c>
      <c r="F19" t="s">
        <v>41</v>
      </c>
      <c r="G19" t="s">
        <v>41</v>
      </c>
      <c r="H19" t="s">
        <v>41</v>
      </c>
      <c r="I19" t="s">
        <v>41</v>
      </c>
    </row>
    <row r="20" spans="2:9">
      <c r="B20" s="4">
        <v>1170</v>
      </c>
      <c r="C20" s="1" t="s">
        <v>1496</v>
      </c>
      <c r="D20" t="s">
        <v>67</v>
      </c>
      <c r="E20" t="s">
        <v>1497</v>
      </c>
      <c r="F20" t="s">
        <v>40</v>
      </c>
      <c r="G20" t="s">
        <v>40</v>
      </c>
      <c r="H20" t="s">
        <v>40</v>
      </c>
      <c r="I20" t="s">
        <v>40</v>
      </c>
    </row>
    <row r="21" spans="2:9">
      <c r="B21" s="4">
        <v>1210</v>
      </c>
      <c r="C21" s="1" t="s">
        <v>1498</v>
      </c>
      <c r="D21" t="s">
        <v>1499</v>
      </c>
      <c r="E21" t="s">
        <v>1500</v>
      </c>
      <c r="F21" t="s">
        <v>50</v>
      </c>
    </row>
    <row r="22" spans="2:9">
      <c r="B22" s="4">
        <v>1220</v>
      </c>
      <c r="C22" s="1" t="s">
        <v>1501</v>
      </c>
    </row>
    <row r="23" spans="2:9">
      <c r="B23" s="4">
        <v>1230</v>
      </c>
      <c r="C23" s="1" t="s">
        <v>1502</v>
      </c>
    </row>
    <row r="24" spans="2:9">
      <c r="B24" s="4">
        <v>1310</v>
      </c>
      <c r="C24" s="1" t="s">
        <v>1503</v>
      </c>
    </row>
    <row r="25" spans="2:9">
      <c r="B25" s="4" t="s">
        <v>858</v>
      </c>
      <c r="C25" s="1" t="s">
        <v>1504</v>
      </c>
    </row>
    <row r="26" spans="2:9">
      <c r="B26" s="4">
        <v>1640</v>
      </c>
      <c r="C26" s="1" t="s">
        <v>1505</v>
      </c>
    </row>
    <row r="27" spans="2:9">
      <c r="B27" s="4">
        <v>2110</v>
      </c>
      <c r="C27" s="1" t="s">
        <v>1506</v>
      </c>
    </row>
    <row r="28" spans="2:9">
      <c r="B28" s="4">
        <v>2120</v>
      </c>
      <c r="C28" s="1" t="s">
        <v>1507</v>
      </c>
    </row>
    <row r="29" spans="2:9">
      <c r="B29" s="4" t="s">
        <v>848</v>
      </c>
      <c r="C29" s="1" t="s">
        <v>1508</v>
      </c>
    </row>
    <row r="30" spans="2:9">
      <c r="B30" s="4" t="s">
        <v>850</v>
      </c>
      <c r="C30" s="1" t="s">
        <v>1509</v>
      </c>
    </row>
    <row r="31" spans="2:9">
      <c r="B31" s="4">
        <v>2170</v>
      </c>
      <c r="C31" s="1" t="s">
        <v>1510</v>
      </c>
    </row>
    <row r="32" spans="2:9">
      <c r="B32" s="4">
        <v>2180</v>
      </c>
      <c r="C32" s="1" t="s">
        <v>1511</v>
      </c>
    </row>
    <row r="33" spans="2:3">
      <c r="B33" s="4">
        <v>2190</v>
      </c>
      <c r="C33" s="1" t="s">
        <v>1512</v>
      </c>
    </row>
    <row r="34" spans="2:3">
      <c r="B34" s="4">
        <v>2320</v>
      </c>
      <c r="C34" s="1" t="s">
        <v>1513</v>
      </c>
    </row>
    <row r="35" spans="2:3">
      <c r="B35" s="4">
        <v>2330</v>
      </c>
      <c r="C35" s="1" t="s">
        <v>1514</v>
      </c>
    </row>
    <row r="36" spans="2:3">
      <c r="B36" s="4">
        <v>3130</v>
      </c>
      <c r="C36" s="1" t="s">
        <v>1515</v>
      </c>
    </row>
    <row r="37" spans="2:3">
      <c r="B37" s="4">
        <v>3140</v>
      </c>
      <c r="C37" s="1" t="s">
        <v>1516</v>
      </c>
    </row>
    <row r="38" spans="2:3">
      <c r="B38" s="4">
        <v>3150</v>
      </c>
      <c r="C38" s="1" t="s">
        <v>1517</v>
      </c>
    </row>
    <row r="39" spans="2:3">
      <c r="B39" s="4">
        <v>3160</v>
      </c>
      <c r="C39" s="1" t="s">
        <v>1518</v>
      </c>
    </row>
    <row r="40" spans="2:3">
      <c r="B40" s="4" t="s">
        <v>863</v>
      </c>
      <c r="C40" s="1" t="s">
        <v>1519</v>
      </c>
    </row>
    <row r="41" spans="2:3">
      <c r="B41" s="4">
        <v>3260</v>
      </c>
      <c r="C41" s="1" t="s">
        <v>1520</v>
      </c>
    </row>
    <row r="42" spans="2:3">
      <c r="B42" s="4">
        <v>3270</v>
      </c>
      <c r="C42" s="1" t="s">
        <v>1521</v>
      </c>
    </row>
    <row r="43" spans="2:3">
      <c r="B43" s="4">
        <v>4010</v>
      </c>
      <c r="C43" s="1" t="s">
        <v>1522</v>
      </c>
    </row>
    <row r="44" spans="2:3">
      <c r="B44" s="4">
        <v>4030</v>
      </c>
      <c r="C44" s="1" t="s">
        <v>1523</v>
      </c>
    </row>
    <row r="45" spans="2:3">
      <c r="B45" s="4">
        <v>5130</v>
      </c>
      <c r="C45" s="1" t="s">
        <v>1524</v>
      </c>
    </row>
    <row r="46" spans="2:3">
      <c r="B46" s="4" t="s">
        <v>841</v>
      </c>
      <c r="C46" s="1" t="s">
        <v>1525</v>
      </c>
    </row>
    <row r="47" spans="2:3">
      <c r="B47" s="4" t="s">
        <v>840</v>
      </c>
      <c r="C47" s="1" t="s">
        <v>1526</v>
      </c>
    </row>
    <row r="48" spans="2:3">
      <c r="B48" s="4">
        <v>6210</v>
      </c>
      <c r="C48" s="1" t="s">
        <v>1527</v>
      </c>
    </row>
    <row r="49" spans="2:3">
      <c r="B49" s="4" t="s">
        <v>831</v>
      </c>
      <c r="C49" s="1" t="s">
        <v>1528</v>
      </c>
    </row>
    <row r="50" spans="2:3">
      <c r="B50" s="4" t="s">
        <v>815</v>
      </c>
      <c r="C50" s="1" t="s">
        <v>1529</v>
      </c>
    </row>
    <row r="51" spans="2:3">
      <c r="B51" s="4">
        <v>6410</v>
      </c>
      <c r="C51" s="1" t="s">
        <v>1530</v>
      </c>
    </row>
    <row r="52" spans="2:3">
      <c r="B52" s="4">
        <v>6430</v>
      </c>
      <c r="C52" s="1" t="s">
        <v>1531</v>
      </c>
    </row>
    <row r="53" spans="2:3">
      <c r="B53" s="4">
        <v>6450</v>
      </c>
      <c r="C53" s="1" t="s">
        <v>1532</v>
      </c>
    </row>
    <row r="54" spans="2:3">
      <c r="B54" s="4">
        <v>6510</v>
      </c>
      <c r="C54" s="1" t="s">
        <v>1533</v>
      </c>
    </row>
    <row r="55" spans="2:3">
      <c r="B55" s="4" t="s">
        <v>822</v>
      </c>
      <c r="C55" s="1" t="s">
        <v>1534</v>
      </c>
    </row>
    <row r="56" spans="2:3">
      <c r="B56" s="4" t="s">
        <v>814</v>
      </c>
      <c r="C56" s="1" t="s">
        <v>1535</v>
      </c>
    </row>
    <row r="57" spans="2:3">
      <c r="B57" s="4">
        <v>7120</v>
      </c>
      <c r="C57" s="1" t="s">
        <v>1536</v>
      </c>
    </row>
    <row r="58" spans="2:3">
      <c r="B58" s="4">
        <v>7140</v>
      </c>
      <c r="C58" s="1" t="s">
        <v>1537</v>
      </c>
    </row>
    <row r="59" spans="2:3">
      <c r="B59" s="4">
        <v>7150</v>
      </c>
      <c r="C59" s="5" t="s">
        <v>1538</v>
      </c>
    </row>
    <row r="60" spans="2:3">
      <c r="B60" s="4">
        <v>7160</v>
      </c>
      <c r="C60" s="1" t="s">
        <v>1539</v>
      </c>
    </row>
    <row r="61" spans="2:3">
      <c r="B61" s="4" t="s">
        <v>833</v>
      </c>
      <c r="C61" s="1" t="s">
        <v>1540</v>
      </c>
    </row>
    <row r="62" spans="2:3">
      <c r="B62" s="4" t="s">
        <v>834</v>
      </c>
      <c r="C62" s="1" t="s">
        <v>1541</v>
      </c>
    </row>
    <row r="63" spans="2:3">
      <c r="B63" s="4">
        <v>7230</v>
      </c>
      <c r="C63" s="1" t="s">
        <v>1542</v>
      </c>
    </row>
    <row r="64" spans="2:3">
      <c r="B64" s="4">
        <v>8210</v>
      </c>
      <c r="C64" s="1" t="s">
        <v>1543</v>
      </c>
    </row>
    <row r="65" spans="2:3">
      <c r="B65" s="4">
        <v>8220</v>
      </c>
      <c r="C65" s="1" t="s">
        <v>1544</v>
      </c>
    </row>
    <row r="66" spans="2:3">
      <c r="B66" s="4">
        <v>8310</v>
      </c>
      <c r="C66" s="1" t="s">
        <v>1545</v>
      </c>
    </row>
    <row r="67" spans="2:3">
      <c r="B67" s="4" t="s">
        <v>802</v>
      </c>
      <c r="C67" s="1" t="s">
        <v>1546</v>
      </c>
    </row>
    <row r="68" spans="2:3">
      <c r="B68" s="4" t="s">
        <v>811</v>
      </c>
      <c r="C68" s="1" t="s">
        <v>1547</v>
      </c>
    </row>
    <row r="69" spans="2:3">
      <c r="B69" s="4">
        <v>9050</v>
      </c>
      <c r="C69" s="1" t="s">
        <v>1548</v>
      </c>
    </row>
    <row r="70" spans="2:3">
      <c r="B70" s="4">
        <v>9060</v>
      </c>
      <c r="C70" s="1" t="s">
        <v>1549</v>
      </c>
    </row>
    <row r="71" spans="2:3">
      <c r="B71" s="4">
        <v>9070</v>
      </c>
      <c r="C71" s="1" t="s">
        <v>1550</v>
      </c>
    </row>
    <row r="72" spans="2:3">
      <c r="B72" s="4" t="s">
        <v>807</v>
      </c>
      <c r="C72" s="1" t="s">
        <v>1551</v>
      </c>
    </row>
    <row r="73" spans="2:3">
      <c r="B73" s="4">
        <v>9160</v>
      </c>
      <c r="C73" s="1" t="s">
        <v>1552</v>
      </c>
    </row>
    <row r="74" spans="2:3">
      <c r="B74" s="4" t="s">
        <v>809</v>
      </c>
      <c r="C74" s="1" t="s">
        <v>1553</v>
      </c>
    </row>
    <row r="75" spans="2:3">
      <c r="B75" s="4" t="s">
        <v>808</v>
      </c>
      <c r="C75" s="1" t="s">
        <v>1554</v>
      </c>
    </row>
    <row r="76" spans="2:3">
      <c r="B76" s="4" t="s">
        <v>812</v>
      </c>
      <c r="C76" s="1" t="s">
        <v>1555</v>
      </c>
    </row>
    <row r="77" spans="2:3">
      <c r="B77" s="4" t="s">
        <v>837</v>
      </c>
      <c r="C77" s="1" t="s">
        <v>1556</v>
      </c>
    </row>
    <row r="78" spans="2:3">
      <c r="B78" s="4" t="s">
        <v>865</v>
      </c>
      <c r="C78" s="1" t="s">
        <v>1557</v>
      </c>
    </row>
  </sheetData>
  <mergeCells count="3">
    <mergeCell ref="B16:C16"/>
    <mergeCell ref="I1:J1"/>
    <mergeCell ref="B2:C2"/>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dimension ref="A1:E136"/>
  <sheetViews>
    <sheetView workbookViewId="0">
      <selection activeCell="F27" sqref="F27"/>
    </sheetView>
  </sheetViews>
  <sheetFormatPr defaultRowHeight="14.45"/>
  <cols>
    <col min="1" max="1" width="22.5703125" customWidth="1"/>
    <col min="2" max="3" width="31.7109375" customWidth="1"/>
    <col min="7" max="7" width="9.140625" customWidth="1"/>
  </cols>
  <sheetData>
    <row r="1" spans="1:2">
      <c r="A1" s="7" t="s">
        <v>1558</v>
      </c>
    </row>
    <row r="2" spans="1:2">
      <c r="A2" t="s">
        <v>210</v>
      </c>
    </row>
    <row r="3" spans="1:2">
      <c r="A3" t="s">
        <v>1559</v>
      </c>
    </row>
    <row r="4" spans="1:2">
      <c r="A4" t="s">
        <v>1560</v>
      </c>
    </row>
    <row r="5" spans="1:2">
      <c r="A5" t="s">
        <v>838</v>
      </c>
    </row>
    <row r="6" spans="1:2">
      <c r="A6" t="s">
        <v>67</v>
      </c>
    </row>
    <row r="7" spans="1:2">
      <c r="A7" t="s">
        <v>72</v>
      </c>
    </row>
    <row r="11" spans="1:2">
      <c r="A11" s="8" t="s">
        <v>1561</v>
      </c>
    </row>
    <row r="12" spans="1:2">
      <c r="A12" t="s">
        <v>70</v>
      </c>
      <c r="B12" t="s">
        <v>1562</v>
      </c>
    </row>
    <row r="13" spans="1:2">
      <c r="A13" t="s">
        <v>1563</v>
      </c>
      <c r="B13" t="s">
        <v>1564</v>
      </c>
    </row>
    <row r="14" spans="1:2">
      <c r="A14" t="s">
        <v>1565</v>
      </c>
      <c r="B14" t="s">
        <v>1566</v>
      </c>
    </row>
    <row r="15" spans="1:2">
      <c r="A15" t="s">
        <v>1567</v>
      </c>
      <c r="B15" t="s">
        <v>1568</v>
      </c>
    </row>
    <row r="17" spans="1:3">
      <c r="A17" t="s">
        <v>62</v>
      </c>
    </row>
    <row r="18" spans="1:3">
      <c r="A18" t="s">
        <v>40</v>
      </c>
    </row>
    <row r="19" spans="1:3">
      <c r="A19" t="s">
        <v>72</v>
      </c>
    </row>
    <row r="20" spans="1:3">
      <c r="A20" t="s">
        <v>1569</v>
      </c>
    </row>
    <row r="21" spans="1:3">
      <c r="A21" t="s">
        <v>67</v>
      </c>
    </row>
    <row r="23" spans="1:3">
      <c r="A23" t="s">
        <v>1570</v>
      </c>
      <c r="B23" t="s">
        <v>1571</v>
      </c>
      <c r="C23" t="s">
        <v>1572</v>
      </c>
    </row>
    <row r="24" spans="1:3">
      <c r="A24" t="s">
        <v>70</v>
      </c>
      <c r="B24" t="s">
        <v>1573</v>
      </c>
      <c r="C24" t="s">
        <v>1574</v>
      </c>
    </row>
    <row r="25" spans="1:3">
      <c r="A25" t="s">
        <v>1575</v>
      </c>
      <c r="B25" t="s">
        <v>1576</v>
      </c>
      <c r="C25" t="s">
        <v>1577</v>
      </c>
    </row>
    <row r="26" spans="1:3" ht="16.149999999999999">
      <c r="A26" t="s">
        <v>1578</v>
      </c>
      <c r="B26" t="s">
        <v>1579</v>
      </c>
      <c r="C26" t="s">
        <v>1580</v>
      </c>
    </row>
    <row r="27" spans="1:3">
      <c r="A27" t="s">
        <v>1581</v>
      </c>
      <c r="B27" t="s">
        <v>1582</v>
      </c>
      <c r="C27" t="s">
        <v>1583</v>
      </c>
    </row>
    <row r="28" spans="1:3">
      <c r="A28" t="s">
        <v>1584</v>
      </c>
      <c r="B28" t="s">
        <v>1585</v>
      </c>
      <c r="C28" t="s">
        <v>1586</v>
      </c>
    </row>
    <row r="29" spans="1:3">
      <c r="A29" t="s">
        <v>1587</v>
      </c>
      <c r="B29" t="s">
        <v>1588</v>
      </c>
      <c r="C29" t="s">
        <v>1589</v>
      </c>
    </row>
    <row r="30" spans="1:3">
      <c r="A30" t="s">
        <v>1590</v>
      </c>
      <c r="B30" t="s">
        <v>1591</v>
      </c>
      <c r="C30" t="s">
        <v>1592</v>
      </c>
    </row>
    <row r="31" spans="1:3">
      <c r="A31" t="s">
        <v>1593</v>
      </c>
      <c r="B31" t="s">
        <v>1594</v>
      </c>
      <c r="C31" t="s">
        <v>1595</v>
      </c>
    </row>
    <row r="32" spans="1:3">
      <c r="A32" t="s">
        <v>1596</v>
      </c>
      <c r="B32" t="s">
        <v>1597</v>
      </c>
      <c r="C32" t="s">
        <v>1598</v>
      </c>
    </row>
    <row r="33" spans="1:3">
      <c r="A33" t="s">
        <v>1599</v>
      </c>
      <c r="B33" t="s">
        <v>1600</v>
      </c>
      <c r="C33" t="s">
        <v>1601</v>
      </c>
    </row>
    <row r="34" spans="1:3">
      <c r="A34" t="s">
        <v>1602</v>
      </c>
      <c r="B34" t="s">
        <v>1603</v>
      </c>
      <c r="C34" t="s">
        <v>1604</v>
      </c>
    </row>
    <row r="35" spans="1:3">
      <c r="A35" t="s">
        <v>71</v>
      </c>
      <c r="B35" t="s">
        <v>1605</v>
      </c>
      <c r="C35" t="s">
        <v>1606</v>
      </c>
    </row>
    <row r="36" spans="1:3">
      <c r="A36" t="s">
        <v>1607</v>
      </c>
      <c r="B36" t="s">
        <v>1608</v>
      </c>
      <c r="C36" t="s">
        <v>1609</v>
      </c>
    </row>
    <row r="37" spans="1:3">
      <c r="A37" t="s">
        <v>1610</v>
      </c>
      <c r="B37" t="s">
        <v>1611</v>
      </c>
      <c r="C37" t="s">
        <v>1612</v>
      </c>
    </row>
    <row r="38" spans="1:3">
      <c r="A38" t="s">
        <v>1613</v>
      </c>
      <c r="B38" t="s">
        <v>1614</v>
      </c>
      <c r="C38" t="s">
        <v>1615</v>
      </c>
    </row>
    <row r="39" spans="1:3">
      <c r="A39" t="s">
        <v>1616</v>
      </c>
      <c r="B39" t="s">
        <v>1617</v>
      </c>
      <c r="C39" t="s">
        <v>1618</v>
      </c>
    </row>
    <row r="40" spans="1:3">
      <c r="A40" t="s">
        <v>1619</v>
      </c>
      <c r="B40" t="s">
        <v>1620</v>
      </c>
      <c r="C40" t="s">
        <v>1621</v>
      </c>
    </row>
    <row r="41" spans="1:3">
      <c r="A41" t="s">
        <v>1622</v>
      </c>
      <c r="B41" t="s">
        <v>1623</v>
      </c>
      <c r="C41" t="s">
        <v>1624</v>
      </c>
    </row>
    <row r="42" spans="1:3">
      <c r="A42" t="s">
        <v>1625</v>
      </c>
      <c r="B42" t="s">
        <v>1626</v>
      </c>
      <c r="C42" t="s">
        <v>1627</v>
      </c>
    </row>
    <row r="92" spans="4:5" ht="15">
      <c r="D92" s="11"/>
      <c r="E92" s="10"/>
    </row>
    <row r="93" spans="4:5" ht="15">
      <c r="D93" s="11"/>
      <c r="E93" s="10"/>
    </row>
    <row r="94" spans="4:5" ht="15">
      <c r="D94" s="11"/>
      <c r="E94" s="10"/>
    </row>
    <row r="95" spans="4:5" ht="15">
      <c r="D95" s="11"/>
      <c r="E95" s="10"/>
    </row>
    <row r="96" spans="4:5" ht="15">
      <c r="D96" s="11"/>
      <c r="E96" s="10"/>
    </row>
    <row r="97" spans="4:5" ht="15">
      <c r="D97" s="11"/>
      <c r="E97" s="10"/>
    </row>
    <row r="98" spans="4:5" ht="15">
      <c r="D98" s="11"/>
      <c r="E98" s="10"/>
    </row>
    <row r="99" spans="4:5" ht="15">
      <c r="D99" s="11"/>
      <c r="E99" s="10"/>
    </row>
    <row r="100" spans="4:5" ht="15">
      <c r="D100" s="11"/>
      <c r="E100" s="10"/>
    </row>
    <row r="101" spans="4:5" ht="15">
      <c r="D101" s="11"/>
      <c r="E101" s="10"/>
    </row>
    <row r="102" spans="4:5" ht="15">
      <c r="D102" s="11"/>
      <c r="E102" s="10"/>
    </row>
    <row r="103" spans="4:5" ht="15">
      <c r="D103" s="11"/>
      <c r="E103" s="10"/>
    </row>
    <row r="104" spans="4:5" ht="15">
      <c r="D104" s="11"/>
      <c r="E104" s="10"/>
    </row>
    <row r="105" spans="4:5" ht="15">
      <c r="D105" s="11"/>
      <c r="E105" s="10"/>
    </row>
    <row r="106" spans="4:5" ht="15">
      <c r="D106" s="11"/>
      <c r="E106" s="10"/>
    </row>
    <row r="107" spans="4:5" ht="15">
      <c r="D107" s="11"/>
      <c r="E107" s="10"/>
    </row>
    <row r="108" spans="4:5" ht="15">
      <c r="D108" s="11"/>
      <c r="E108" s="10"/>
    </row>
    <row r="109" spans="4:5" ht="15">
      <c r="D109" s="11"/>
      <c r="E109" s="10"/>
    </row>
    <row r="110" spans="4:5" ht="15">
      <c r="D110" s="11"/>
      <c r="E110" s="10"/>
    </row>
    <row r="111" spans="4:5" ht="15">
      <c r="D111" s="11"/>
      <c r="E111" s="10"/>
    </row>
    <row r="112" spans="4:5" ht="15">
      <c r="D112" s="11"/>
      <c r="E112" s="10"/>
    </row>
    <row r="113" spans="4:5" ht="15">
      <c r="D113" s="11"/>
      <c r="E113" s="10"/>
    </row>
    <row r="114" spans="4:5" ht="15">
      <c r="E114" s="10"/>
    </row>
    <row r="115" spans="4:5" ht="15">
      <c r="E115" s="10"/>
    </row>
    <row r="116" spans="4:5" ht="15">
      <c r="E116" s="10"/>
    </row>
    <row r="117" spans="4:5" ht="15">
      <c r="E117" s="10"/>
    </row>
    <row r="118" spans="4:5" ht="15">
      <c r="E118" s="10"/>
    </row>
    <row r="119" spans="4:5" ht="15">
      <c r="E119" s="10"/>
    </row>
    <row r="120" spans="4:5" ht="15">
      <c r="E120" s="10"/>
    </row>
    <row r="121" spans="4:5" ht="15">
      <c r="E121" s="10"/>
    </row>
    <row r="122" spans="4:5" ht="15">
      <c r="E122" s="10"/>
    </row>
    <row r="123" spans="4:5" ht="15">
      <c r="E123" s="10"/>
    </row>
    <row r="124" spans="4:5" ht="15">
      <c r="E124" s="10"/>
    </row>
    <row r="125" spans="4:5" ht="15">
      <c r="E125" s="10"/>
    </row>
    <row r="126" spans="4:5" ht="15">
      <c r="E126" s="10"/>
    </row>
    <row r="127" spans="4:5" ht="15">
      <c r="E127" s="10"/>
    </row>
    <row r="128" spans="4:5" ht="15">
      <c r="E128" s="10"/>
    </row>
    <row r="129" spans="5:5" ht="15">
      <c r="E129" s="10"/>
    </row>
    <row r="130" spans="5:5" ht="15">
      <c r="E130" s="10"/>
    </row>
    <row r="131" spans="5:5" ht="15">
      <c r="E131" s="10"/>
    </row>
    <row r="132" spans="5:5" ht="15">
      <c r="E132" s="10"/>
    </row>
    <row r="133" spans="5:5" ht="15">
      <c r="E133" s="10"/>
    </row>
    <row r="134" spans="5:5" ht="15">
      <c r="E134" s="10"/>
    </row>
    <row r="135" spans="5:5" ht="15">
      <c r="E135" s="10"/>
    </row>
    <row r="136" spans="5:5" ht="15">
      <c r="E136" s="10"/>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dimension ref="B1:P69"/>
  <sheetViews>
    <sheetView topLeftCell="A4" workbookViewId="0">
      <selection activeCell="G12" sqref="G12"/>
    </sheetView>
  </sheetViews>
  <sheetFormatPr defaultRowHeight="14.45"/>
  <cols>
    <col min="2" max="2" width="17.7109375" customWidth="1"/>
    <col min="3" max="3" width="22" customWidth="1"/>
    <col min="5" max="5" width="15.5703125" customWidth="1"/>
    <col min="6" max="6" width="17.7109375" customWidth="1"/>
    <col min="7" max="7" width="18.42578125" customWidth="1"/>
    <col min="9" max="9" width="14.5703125" customWidth="1"/>
    <col min="10" max="10" width="22" customWidth="1"/>
    <col min="11" max="11" width="18.140625" customWidth="1"/>
    <col min="14" max="14" width="22.28515625" customWidth="1"/>
    <col min="15" max="15" width="22.140625" customWidth="1"/>
  </cols>
  <sheetData>
    <row r="1" spans="2:16">
      <c r="F1" t="s">
        <v>1560</v>
      </c>
      <c r="G1" t="s">
        <v>210</v>
      </c>
      <c r="H1" t="s">
        <v>72</v>
      </c>
      <c r="I1" t="s">
        <v>838</v>
      </c>
      <c r="J1" t="s">
        <v>67</v>
      </c>
      <c r="K1" t="s">
        <v>1559</v>
      </c>
      <c r="L1" t="s">
        <v>1628</v>
      </c>
      <c r="M1" t="s">
        <v>1629</v>
      </c>
    </row>
    <row r="2" spans="2:16" ht="43.15">
      <c r="B2" s="16" t="s">
        <v>1630</v>
      </c>
      <c r="C2" s="17" t="s">
        <v>1631</v>
      </c>
      <c r="D2" s="18">
        <v>1919</v>
      </c>
      <c r="F2" s="16" t="s">
        <v>1630</v>
      </c>
      <c r="G2" s="19" t="s">
        <v>879</v>
      </c>
      <c r="H2" s="19" t="s">
        <v>894</v>
      </c>
      <c r="I2" s="19" t="s">
        <v>1632</v>
      </c>
      <c r="J2" s="19" t="s">
        <v>921</v>
      </c>
      <c r="K2" s="19" t="s">
        <v>1633</v>
      </c>
      <c r="L2" s="27"/>
      <c r="O2" s="15"/>
      <c r="P2" s="27"/>
    </row>
    <row r="3" spans="2:16" ht="28.9">
      <c r="B3" s="19" t="s">
        <v>881</v>
      </c>
      <c r="C3" s="20" t="s">
        <v>908</v>
      </c>
      <c r="D3" s="18">
        <v>1936</v>
      </c>
      <c r="F3" s="19" t="s">
        <v>881</v>
      </c>
      <c r="G3" s="19" t="s">
        <v>899</v>
      </c>
      <c r="I3" s="19" t="s">
        <v>1634</v>
      </c>
      <c r="J3" s="19" t="s">
        <v>1635</v>
      </c>
      <c r="K3" s="19" t="s">
        <v>1636</v>
      </c>
      <c r="L3" s="27"/>
      <c r="O3" s="15"/>
      <c r="P3" s="27"/>
    </row>
    <row r="4" spans="2:16">
      <c r="B4" s="16" t="s">
        <v>1637</v>
      </c>
      <c r="C4" s="17" t="s">
        <v>1638</v>
      </c>
      <c r="D4" s="18">
        <v>1929</v>
      </c>
      <c r="F4" s="16" t="s">
        <v>1637</v>
      </c>
      <c r="I4" s="16" t="s">
        <v>1639</v>
      </c>
      <c r="J4" s="19" t="s">
        <v>957</v>
      </c>
      <c r="K4" s="16" t="s">
        <v>1640</v>
      </c>
      <c r="L4" s="27"/>
      <c r="O4" s="15"/>
      <c r="P4" s="27"/>
    </row>
    <row r="5" spans="2:16">
      <c r="B5" s="19" t="s">
        <v>909</v>
      </c>
      <c r="C5" s="20" t="s">
        <v>931</v>
      </c>
      <c r="D5" s="18">
        <v>1920</v>
      </c>
      <c r="F5" s="19" t="s">
        <v>909</v>
      </c>
      <c r="I5" s="19" t="s">
        <v>1641</v>
      </c>
      <c r="J5" s="19" t="s">
        <v>964</v>
      </c>
      <c r="K5" s="16" t="s">
        <v>1642</v>
      </c>
      <c r="L5" s="27"/>
      <c r="O5" s="15"/>
      <c r="P5" s="27"/>
    </row>
    <row r="6" spans="2:16">
      <c r="B6" s="16" t="s">
        <v>1643</v>
      </c>
      <c r="C6" s="17" t="s">
        <v>1644</v>
      </c>
      <c r="D6" s="18">
        <v>4030</v>
      </c>
      <c r="F6" s="16" t="s">
        <v>1643</v>
      </c>
      <c r="G6" s="15"/>
      <c r="H6" s="27"/>
      <c r="I6" s="19" t="s">
        <v>1645</v>
      </c>
      <c r="J6" s="25" t="s">
        <v>1646</v>
      </c>
      <c r="K6" s="19" t="s">
        <v>898</v>
      </c>
      <c r="L6" s="27"/>
      <c r="O6" s="14"/>
      <c r="P6" s="27"/>
    </row>
    <row r="7" spans="2:16">
      <c r="B7" s="19" t="s">
        <v>946</v>
      </c>
      <c r="C7" s="20" t="s">
        <v>966</v>
      </c>
      <c r="D7" s="18">
        <v>1086</v>
      </c>
      <c r="F7" s="19" t="s">
        <v>946</v>
      </c>
      <c r="I7" s="19" t="s">
        <v>1647</v>
      </c>
      <c r="J7" s="26" t="s">
        <v>937</v>
      </c>
      <c r="K7" s="16" t="s">
        <v>1648</v>
      </c>
      <c r="L7" s="27"/>
      <c r="O7" s="15"/>
      <c r="P7" s="27"/>
    </row>
    <row r="8" spans="2:16" ht="28.9">
      <c r="B8" s="19" t="s">
        <v>953</v>
      </c>
      <c r="C8" s="20" t="s">
        <v>973</v>
      </c>
      <c r="D8" s="18">
        <v>1081</v>
      </c>
      <c r="F8" s="19" t="s">
        <v>953</v>
      </c>
      <c r="I8" s="19" t="s">
        <v>1649</v>
      </c>
      <c r="J8" s="26" t="s">
        <v>989</v>
      </c>
      <c r="K8" s="16" t="s">
        <v>1650</v>
      </c>
      <c r="L8" s="27"/>
      <c r="O8" s="15"/>
      <c r="P8" s="27"/>
    </row>
    <row r="9" spans="2:16" ht="28.9">
      <c r="B9" s="19" t="s">
        <v>974</v>
      </c>
      <c r="C9" s="20" t="s">
        <v>990</v>
      </c>
      <c r="D9" s="18">
        <v>1065</v>
      </c>
      <c r="F9" s="19" t="s">
        <v>974</v>
      </c>
      <c r="I9" s="16" t="s">
        <v>1651</v>
      </c>
      <c r="J9" s="26" t="s">
        <v>1099</v>
      </c>
      <c r="K9" s="19" t="s">
        <v>1652</v>
      </c>
      <c r="L9" s="27"/>
      <c r="O9" s="15"/>
      <c r="P9" s="27"/>
    </row>
    <row r="10" spans="2:16">
      <c r="B10" s="19" t="s">
        <v>991</v>
      </c>
      <c r="C10" s="20" t="s">
        <v>1008</v>
      </c>
      <c r="D10" s="18">
        <v>1082</v>
      </c>
      <c r="F10" s="19" t="s">
        <v>991</v>
      </c>
      <c r="G10" s="15"/>
      <c r="H10" s="27"/>
      <c r="I10" s="19" t="s">
        <v>1475</v>
      </c>
      <c r="J10" s="26" t="s">
        <v>1125</v>
      </c>
      <c r="K10" s="16" t="s">
        <v>1653</v>
      </c>
      <c r="L10" s="27"/>
      <c r="O10" s="15"/>
      <c r="P10" s="27"/>
    </row>
    <row r="11" spans="2:16" ht="28.9">
      <c r="B11" s="19" t="s">
        <v>1009</v>
      </c>
      <c r="C11" s="20" t="s">
        <v>1026</v>
      </c>
      <c r="D11" s="18">
        <v>6169</v>
      </c>
      <c r="F11" s="19" t="s">
        <v>1009</v>
      </c>
      <c r="G11" s="21"/>
      <c r="H11" s="27"/>
      <c r="I11" s="19" t="s">
        <v>1654</v>
      </c>
      <c r="J11" s="26" t="s">
        <v>1655</v>
      </c>
      <c r="K11" s="16" t="s">
        <v>1656</v>
      </c>
      <c r="L11" s="27"/>
      <c r="O11" s="15"/>
    </row>
    <row r="12" spans="2:16">
      <c r="B12" s="19" t="s">
        <v>1657</v>
      </c>
      <c r="C12" s="20" t="s">
        <v>1658</v>
      </c>
      <c r="D12" s="18">
        <v>1042</v>
      </c>
      <c r="F12" s="19" t="s">
        <v>1657</v>
      </c>
      <c r="G12" s="14"/>
      <c r="H12" s="27"/>
      <c r="J12" s="26" t="s">
        <v>1222</v>
      </c>
      <c r="K12" s="19" t="s">
        <v>907</v>
      </c>
      <c r="O12" s="15"/>
      <c r="P12" s="27"/>
    </row>
    <row r="13" spans="2:16">
      <c r="B13" s="19" t="s">
        <v>1659</v>
      </c>
      <c r="C13" s="20" t="s">
        <v>1660</v>
      </c>
      <c r="D13" s="18">
        <v>1060</v>
      </c>
      <c r="F13" s="19" t="s">
        <v>1659</v>
      </c>
      <c r="G13" s="14"/>
      <c r="H13" s="27"/>
      <c r="J13" s="26" t="s">
        <v>1224</v>
      </c>
      <c r="O13" s="15"/>
      <c r="P13" s="27"/>
    </row>
    <row r="14" spans="2:16">
      <c r="B14" s="19" t="s">
        <v>1661</v>
      </c>
      <c r="C14" s="20" t="s">
        <v>1662</v>
      </c>
      <c r="D14" s="18">
        <v>6177</v>
      </c>
      <c r="F14" s="19" t="s">
        <v>1661</v>
      </c>
      <c r="G14" s="15"/>
      <c r="H14" s="27"/>
      <c r="J14" s="26" t="s">
        <v>1226</v>
      </c>
      <c r="O14" s="15"/>
      <c r="P14" s="27"/>
    </row>
    <row r="15" spans="2:16" ht="28.9">
      <c r="B15" s="19" t="s">
        <v>1033</v>
      </c>
      <c r="C15" s="20" t="s">
        <v>1050</v>
      </c>
      <c r="D15" s="18">
        <v>1029</v>
      </c>
      <c r="F15" s="19" t="s">
        <v>1033</v>
      </c>
      <c r="G15" s="14"/>
      <c r="H15" s="27"/>
      <c r="J15" s="26" t="s">
        <v>1663</v>
      </c>
      <c r="O15" s="15"/>
      <c r="P15" s="27"/>
    </row>
    <row r="16" spans="2:16">
      <c r="B16" s="19" t="s">
        <v>1664</v>
      </c>
      <c r="C16" s="20" t="s">
        <v>1665</v>
      </c>
      <c r="D16" s="18">
        <v>1037</v>
      </c>
      <c r="F16" s="19" t="s">
        <v>1664</v>
      </c>
      <c r="G16" s="14"/>
      <c r="H16" s="27"/>
      <c r="J16" s="25" t="s">
        <v>1666</v>
      </c>
      <c r="O16" s="14"/>
      <c r="P16" s="27"/>
    </row>
    <row r="17" spans="2:16" ht="28.9">
      <c r="B17" s="19" t="s">
        <v>1051</v>
      </c>
      <c r="C17" s="20" t="s">
        <v>1066</v>
      </c>
      <c r="D17" s="18">
        <v>1084</v>
      </c>
      <c r="F17" s="19" t="s">
        <v>1051</v>
      </c>
      <c r="G17" s="15"/>
      <c r="H17" s="27"/>
      <c r="J17" s="26" t="s">
        <v>1279</v>
      </c>
      <c r="O17" s="15"/>
      <c r="P17" s="27"/>
    </row>
    <row r="18" spans="2:16" ht="28.9">
      <c r="B18" s="19" t="s">
        <v>1057</v>
      </c>
      <c r="C18" s="20" t="s">
        <v>1071</v>
      </c>
      <c r="D18" s="18">
        <v>1924</v>
      </c>
      <c r="F18" s="19" t="s">
        <v>1057</v>
      </c>
      <c r="G18" s="14"/>
      <c r="H18" s="27"/>
      <c r="J18" s="26" t="s">
        <v>1289</v>
      </c>
      <c r="O18" s="15"/>
    </row>
    <row r="19" spans="2:16" ht="28.9">
      <c r="B19" s="19" t="s">
        <v>1062</v>
      </c>
      <c r="C19" s="20" t="s">
        <v>1076</v>
      </c>
      <c r="D19" s="18">
        <v>4021</v>
      </c>
      <c r="F19" s="19" t="s">
        <v>1062</v>
      </c>
      <c r="G19" s="14"/>
      <c r="H19" s="27"/>
      <c r="J19" s="26" t="s">
        <v>1291</v>
      </c>
      <c r="O19" s="15"/>
      <c r="P19" s="27"/>
    </row>
    <row r="20" spans="2:16" ht="28.9">
      <c r="B20" s="19" t="s">
        <v>1667</v>
      </c>
      <c r="C20" s="20" t="s">
        <v>1668</v>
      </c>
      <c r="D20" s="18">
        <v>1926</v>
      </c>
      <c r="F20" s="19" t="s">
        <v>1667</v>
      </c>
      <c r="G20" s="15"/>
      <c r="H20" s="27"/>
      <c r="J20" s="26" t="s">
        <v>1308</v>
      </c>
      <c r="O20" s="15"/>
      <c r="P20" s="27"/>
    </row>
    <row r="21" spans="2:16">
      <c r="B21" s="19" t="s">
        <v>1077</v>
      </c>
      <c r="C21" s="20" t="s">
        <v>1089</v>
      </c>
      <c r="D21" s="18">
        <v>1032</v>
      </c>
      <c r="F21" s="19" t="s">
        <v>1077</v>
      </c>
    </row>
    <row r="22" spans="2:16" ht="28.9">
      <c r="B22" s="19" t="s">
        <v>1082</v>
      </c>
      <c r="C22" s="20" t="s">
        <v>1093</v>
      </c>
      <c r="D22" s="18">
        <v>1014</v>
      </c>
      <c r="F22" s="19" t="s">
        <v>1082</v>
      </c>
    </row>
    <row r="23" spans="2:16" ht="28.9">
      <c r="B23" s="19" t="s">
        <v>1086</v>
      </c>
      <c r="C23" s="20" t="s">
        <v>1097</v>
      </c>
      <c r="D23" s="18">
        <v>1015</v>
      </c>
      <c r="F23" s="19" t="s">
        <v>1086</v>
      </c>
    </row>
    <row r="24" spans="2:16" ht="28.9">
      <c r="B24" s="19" t="s">
        <v>1090</v>
      </c>
      <c r="C24" s="20" t="s">
        <v>1100</v>
      </c>
      <c r="D24" s="18">
        <v>1013</v>
      </c>
      <c r="F24" s="19" t="s">
        <v>1090</v>
      </c>
    </row>
    <row r="25" spans="2:16" ht="28.9">
      <c r="B25" s="16" t="s">
        <v>1094</v>
      </c>
      <c r="C25" s="17" t="s">
        <v>1103</v>
      </c>
      <c r="D25" s="18">
        <v>1016</v>
      </c>
      <c r="F25" s="16" t="s">
        <v>1094</v>
      </c>
    </row>
    <row r="26" spans="2:16">
      <c r="B26" s="19" t="s">
        <v>1669</v>
      </c>
      <c r="C26" s="20" t="s">
        <v>1670</v>
      </c>
      <c r="D26" s="18">
        <v>4044</v>
      </c>
      <c r="F26" s="19" t="s">
        <v>1669</v>
      </c>
    </row>
    <row r="27" spans="2:16" ht="28.9">
      <c r="B27" s="19" t="s">
        <v>879</v>
      </c>
      <c r="C27" s="20" t="s">
        <v>880</v>
      </c>
      <c r="D27" s="18">
        <v>1188</v>
      </c>
    </row>
    <row r="28" spans="2:16">
      <c r="B28" s="19" t="s">
        <v>899</v>
      </c>
      <c r="C28" s="20" t="s">
        <v>900</v>
      </c>
      <c r="D28" s="18">
        <v>1166</v>
      </c>
    </row>
    <row r="29" spans="2:16">
      <c r="B29" s="19" t="s">
        <v>894</v>
      </c>
      <c r="C29" s="20" t="s">
        <v>1247</v>
      </c>
      <c r="D29" s="18">
        <v>1220</v>
      </c>
    </row>
    <row r="30" spans="2:16">
      <c r="B30" s="19" t="s">
        <v>1633</v>
      </c>
      <c r="C30" s="20" t="s">
        <v>1671</v>
      </c>
      <c r="D30" s="18">
        <v>1103</v>
      </c>
    </row>
    <row r="31" spans="2:16">
      <c r="B31" s="19" t="s">
        <v>1636</v>
      </c>
      <c r="C31" s="22" t="s">
        <v>1672</v>
      </c>
      <c r="D31" s="18">
        <v>1130</v>
      </c>
    </row>
    <row r="32" spans="2:16">
      <c r="B32" s="16" t="s">
        <v>1640</v>
      </c>
      <c r="C32" s="17" t="s">
        <v>1673</v>
      </c>
      <c r="D32" s="18">
        <v>1149</v>
      </c>
    </row>
    <row r="33" spans="2:4">
      <c r="B33" s="16" t="s">
        <v>1642</v>
      </c>
      <c r="C33" s="17" t="s">
        <v>1674</v>
      </c>
      <c r="D33" s="18">
        <v>1163</v>
      </c>
    </row>
    <row r="34" spans="2:4">
      <c r="B34" s="19" t="s">
        <v>898</v>
      </c>
      <c r="C34" s="20" t="s">
        <v>1467</v>
      </c>
      <c r="D34" s="18">
        <v>1099</v>
      </c>
    </row>
    <row r="35" spans="2:4">
      <c r="B35" s="16" t="s">
        <v>1648</v>
      </c>
      <c r="C35" s="17" t="s">
        <v>1675</v>
      </c>
      <c r="D35" s="18">
        <v>1096</v>
      </c>
    </row>
    <row r="36" spans="2:4">
      <c r="B36" s="16" t="s">
        <v>1650</v>
      </c>
      <c r="C36" s="17" t="s">
        <v>1676</v>
      </c>
      <c r="D36" s="18">
        <v>1145</v>
      </c>
    </row>
    <row r="37" spans="2:4">
      <c r="B37" s="19" t="s">
        <v>1652</v>
      </c>
      <c r="C37" s="20" t="s">
        <v>1677</v>
      </c>
      <c r="D37" s="18">
        <v>2522</v>
      </c>
    </row>
    <row r="38" spans="2:4">
      <c r="B38" s="16" t="s">
        <v>1653</v>
      </c>
      <c r="C38" s="17" t="s">
        <v>1678</v>
      </c>
      <c r="D38" s="18">
        <v>5339</v>
      </c>
    </row>
    <row r="39" spans="2:4" ht="28.9">
      <c r="B39" s="16" t="s">
        <v>1656</v>
      </c>
      <c r="C39" s="17" t="s">
        <v>1679</v>
      </c>
      <c r="D39" s="18">
        <v>5348</v>
      </c>
    </row>
    <row r="40" spans="2:4">
      <c r="B40" s="19" t="s">
        <v>907</v>
      </c>
      <c r="C40" s="20" t="s">
        <v>1468</v>
      </c>
      <c r="D40" s="18">
        <v>1106</v>
      </c>
    </row>
    <row r="41" spans="2:4">
      <c r="B41" s="19" t="s">
        <v>1632</v>
      </c>
      <c r="C41" s="20" t="s">
        <v>1680</v>
      </c>
      <c r="D41" s="18">
        <v>1308</v>
      </c>
    </row>
    <row r="42" spans="2:4">
      <c r="B42" s="19" t="s">
        <v>1634</v>
      </c>
      <c r="C42" s="20" t="s">
        <v>1681</v>
      </c>
      <c r="D42" s="18">
        <v>1352</v>
      </c>
    </row>
    <row r="43" spans="2:4">
      <c r="B43" s="16" t="s">
        <v>1639</v>
      </c>
      <c r="C43" s="17" t="s">
        <v>1682</v>
      </c>
      <c r="D43" s="18">
        <v>1337</v>
      </c>
    </row>
    <row r="44" spans="2:4">
      <c r="B44" s="19" t="s">
        <v>1641</v>
      </c>
      <c r="C44" s="20" t="s">
        <v>1683</v>
      </c>
      <c r="D44" s="18">
        <v>1364</v>
      </c>
    </row>
    <row r="45" spans="2:4">
      <c r="B45" s="19" t="s">
        <v>1645</v>
      </c>
      <c r="C45" s="20" t="s">
        <v>1684</v>
      </c>
      <c r="D45" s="18">
        <v>1355</v>
      </c>
    </row>
    <row r="46" spans="2:4">
      <c r="B46" s="19" t="s">
        <v>1647</v>
      </c>
      <c r="C46" s="20" t="s">
        <v>1685</v>
      </c>
      <c r="D46" s="18">
        <v>1361</v>
      </c>
    </row>
    <row r="47" spans="2:4">
      <c r="B47" s="19" t="s">
        <v>1649</v>
      </c>
      <c r="C47" s="20" t="s">
        <v>1686</v>
      </c>
      <c r="D47" s="18">
        <v>1318</v>
      </c>
    </row>
    <row r="48" spans="2:4">
      <c r="B48" s="16" t="s">
        <v>1651</v>
      </c>
      <c r="C48" s="17" t="s">
        <v>1687</v>
      </c>
      <c r="D48" s="18">
        <v>1351</v>
      </c>
    </row>
    <row r="49" spans="2:4">
      <c r="B49" s="19" t="s">
        <v>1475</v>
      </c>
      <c r="C49" s="20" t="s">
        <v>1476</v>
      </c>
      <c r="D49" s="18">
        <v>1910</v>
      </c>
    </row>
    <row r="50" spans="2:4">
      <c r="B50" s="19" t="s">
        <v>1654</v>
      </c>
      <c r="C50" s="20" t="s">
        <v>1688</v>
      </c>
      <c r="D50" s="18">
        <v>1354</v>
      </c>
    </row>
    <row r="51" spans="2:4">
      <c r="B51" s="19" t="s">
        <v>921</v>
      </c>
      <c r="C51" s="20" t="s">
        <v>1280</v>
      </c>
      <c r="D51" s="18">
        <v>1386</v>
      </c>
    </row>
    <row r="52" spans="2:4">
      <c r="B52" s="19" t="s">
        <v>1635</v>
      </c>
      <c r="C52" s="20" t="s">
        <v>1689</v>
      </c>
      <c r="D52" s="18">
        <v>1381</v>
      </c>
    </row>
    <row r="53" spans="2:4">
      <c r="B53" s="19" t="s">
        <v>957</v>
      </c>
      <c r="C53" s="20" t="s">
        <v>1290</v>
      </c>
      <c r="D53" s="18">
        <v>1983</v>
      </c>
    </row>
    <row r="54" spans="2:4">
      <c r="B54" s="19" t="s">
        <v>964</v>
      </c>
      <c r="C54" s="20" t="s">
        <v>1292</v>
      </c>
      <c r="D54" s="18">
        <v>6216</v>
      </c>
    </row>
    <row r="55" spans="2:4">
      <c r="B55" s="25" t="s">
        <v>1646</v>
      </c>
      <c r="C55" s="17" t="s">
        <v>1690</v>
      </c>
      <c r="D55" s="18">
        <v>1939</v>
      </c>
    </row>
    <row r="56" spans="2:4">
      <c r="B56" s="26" t="s">
        <v>937</v>
      </c>
      <c r="C56" s="20" t="s">
        <v>1327</v>
      </c>
      <c r="D56" s="18">
        <v>1617</v>
      </c>
    </row>
    <row r="57" spans="2:4">
      <c r="B57" s="26" t="s">
        <v>989</v>
      </c>
      <c r="C57" s="20" t="s">
        <v>1335</v>
      </c>
      <c r="D57" s="18">
        <v>1419</v>
      </c>
    </row>
    <row r="58" spans="2:4">
      <c r="B58" s="26" t="s">
        <v>1099</v>
      </c>
      <c r="C58" s="20" t="s">
        <v>1356</v>
      </c>
      <c r="D58" s="18">
        <v>1951</v>
      </c>
    </row>
    <row r="59" spans="2:4">
      <c r="B59" s="26" t="s">
        <v>1125</v>
      </c>
      <c r="C59" s="20" t="s">
        <v>1368</v>
      </c>
      <c r="D59" s="18">
        <v>1902</v>
      </c>
    </row>
    <row r="60" spans="2:4">
      <c r="B60" s="26" t="s">
        <v>1655</v>
      </c>
      <c r="C60" s="20" t="s">
        <v>1691</v>
      </c>
      <c r="D60" s="1" t="s">
        <v>1692</v>
      </c>
    </row>
    <row r="61" spans="2:4">
      <c r="B61" s="26" t="s">
        <v>1222</v>
      </c>
      <c r="C61" s="20" t="s">
        <v>1416</v>
      </c>
      <c r="D61" s="18">
        <v>1758</v>
      </c>
    </row>
    <row r="62" spans="2:4">
      <c r="B62" s="26" t="s">
        <v>1224</v>
      </c>
      <c r="C62" s="20" t="s">
        <v>1417</v>
      </c>
      <c r="D62" s="18">
        <v>2216</v>
      </c>
    </row>
    <row r="63" spans="2:4">
      <c r="B63" s="26" t="s">
        <v>1226</v>
      </c>
      <c r="C63" s="20" t="s">
        <v>1418</v>
      </c>
      <c r="D63" s="18">
        <v>1903</v>
      </c>
    </row>
    <row r="64" spans="2:4">
      <c r="B64" s="26" t="s">
        <v>1663</v>
      </c>
      <c r="C64" s="20" t="s">
        <v>1693</v>
      </c>
      <c r="D64" s="18">
        <v>1833</v>
      </c>
    </row>
    <row r="65" spans="2:4">
      <c r="B65" s="25" t="s">
        <v>1666</v>
      </c>
      <c r="C65" s="17" t="s">
        <v>1694</v>
      </c>
      <c r="D65" s="18">
        <v>1963</v>
      </c>
    </row>
    <row r="66" spans="2:4">
      <c r="B66" s="26" t="s">
        <v>1279</v>
      </c>
      <c r="C66" s="20" t="s">
        <v>1445</v>
      </c>
      <c r="D66" s="18">
        <v>1477</v>
      </c>
    </row>
    <row r="67" spans="2:4">
      <c r="B67" s="26" t="s">
        <v>1289</v>
      </c>
      <c r="C67" s="20" t="s">
        <v>1450</v>
      </c>
      <c r="D67" s="1" t="s">
        <v>1692</v>
      </c>
    </row>
    <row r="68" spans="2:4">
      <c r="B68" s="26" t="s">
        <v>1291</v>
      </c>
      <c r="C68" s="20" t="s">
        <v>1451</v>
      </c>
      <c r="D68" s="18">
        <v>1528</v>
      </c>
    </row>
    <row r="69" spans="2:4">
      <c r="B69" s="26" t="s">
        <v>1308</v>
      </c>
      <c r="C69" s="20" t="s">
        <v>1460</v>
      </c>
      <c r="D69" s="18">
        <v>1437</v>
      </c>
    </row>
  </sheetData>
  <conditionalFormatting sqref="B2:B13">
    <cfRule type="duplicateValues" dxfId="60" priority="57"/>
  </conditionalFormatting>
  <conditionalFormatting sqref="B2:B26">
    <cfRule type="duplicateValues" dxfId="59" priority="56"/>
    <cfRule type="duplicateValues" dxfId="58" priority="55"/>
  </conditionalFormatting>
  <conditionalFormatting sqref="B27">
    <cfRule type="duplicateValues" dxfId="57" priority="31"/>
  </conditionalFormatting>
  <conditionalFormatting sqref="B27:B28">
    <cfRule type="duplicateValues" dxfId="56" priority="29"/>
    <cfRule type="duplicateValues" dxfId="55" priority="30"/>
  </conditionalFormatting>
  <conditionalFormatting sqref="B29">
    <cfRule type="duplicateValues" dxfId="54" priority="25"/>
    <cfRule type="duplicateValues" dxfId="53" priority="26"/>
  </conditionalFormatting>
  <conditionalFormatting sqref="B30:B40">
    <cfRule type="duplicateValues" dxfId="52" priority="21"/>
    <cfRule type="duplicateValues" dxfId="51" priority="22"/>
    <cfRule type="duplicateValues" dxfId="50" priority="23"/>
  </conditionalFormatting>
  <conditionalFormatting sqref="B41:B46">
    <cfRule type="duplicateValues" dxfId="49" priority="16"/>
  </conditionalFormatting>
  <conditionalFormatting sqref="B41:B50">
    <cfRule type="duplicateValues" dxfId="48" priority="15"/>
    <cfRule type="duplicateValues" dxfId="47" priority="14"/>
  </conditionalFormatting>
  <conditionalFormatting sqref="B51:B54">
    <cfRule type="duplicateValues" dxfId="46" priority="11"/>
  </conditionalFormatting>
  <conditionalFormatting sqref="B51:B69">
    <cfRule type="duplicateValues" dxfId="45" priority="9"/>
    <cfRule type="duplicateValues" dxfId="44" priority="10"/>
  </conditionalFormatting>
  <conditionalFormatting sqref="B55:B69">
    <cfRule type="duplicateValues" dxfId="43" priority="8"/>
  </conditionalFormatting>
  <conditionalFormatting sqref="C2:C13">
    <cfRule type="duplicateValues" dxfId="42" priority="53"/>
  </conditionalFormatting>
  <conditionalFormatting sqref="C2:C26">
    <cfRule type="duplicateValues" dxfId="41" priority="52"/>
    <cfRule type="duplicateValues" dxfId="40" priority="54"/>
  </conditionalFormatting>
  <conditionalFormatting sqref="C27">
    <cfRule type="duplicateValues" dxfId="39" priority="28"/>
  </conditionalFormatting>
  <conditionalFormatting sqref="C27:C28">
    <cfRule type="duplicateValues" dxfId="38" priority="27"/>
  </conditionalFormatting>
  <conditionalFormatting sqref="C29">
    <cfRule type="duplicateValues" dxfId="37" priority="24"/>
  </conditionalFormatting>
  <conditionalFormatting sqref="C30:C33">
    <cfRule type="duplicateValues" dxfId="36" priority="18"/>
  </conditionalFormatting>
  <conditionalFormatting sqref="C30:C40">
    <cfRule type="duplicateValues" dxfId="35" priority="20"/>
    <cfRule type="duplicateValues" dxfId="34" priority="19"/>
    <cfRule type="duplicateValues" dxfId="33" priority="17"/>
  </conditionalFormatting>
  <conditionalFormatting sqref="C41:C46">
    <cfRule type="duplicateValues" dxfId="32" priority="13"/>
  </conditionalFormatting>
  <conditionalFormatting sqref="C41:C50">
    <cfRule type="duplicateValues" dxfId="31" priority="12"/>
  </conditionalFormatting>
  <conditionalFormatting sqref="C51:C54">
    <cfRule type="duplicateValues" dxfId="30" priority="7"/>
  </conditionalFormatting>
  <conditionalFormatting sqref="C51:C69">
    <cfRule type="duplicateValues" dxfId="29" priority="6"/>
  </conditionalFormatting>
  <conditionalFormatting sqref="C55:C69">
    <cfRule type="duplicateValues" dxfId="28" priority="4"/>
    <cfRule type="duplicateValues" dxfId="27" priority="5"/>
  </conditionalFormatting>
  <conditionalFormatting sqref="F2:F13">
    <cfRule type="duplicateValues" dxfId="26" priority="3"/>
  </conditionalFormatting>
  <conditionalFormatting sqref="F2:F26">
    <cfRule type="duplicateValues" dxfId="25" priority="2"/>
    <cfRule type="duplicateValues" dxfId="24" priority="1"/>
  </conditionalFormatting>
  <conditionalFormatting sqref="G2">
    <cfRule type="duplicateValues" dxfId="23" priority="51"/>
  </conditionalFormatting>
  <conditionalFormatting sqref="G2:G3">
    <cfRule type="duplicateValues" dxfId="22" priority="49"/>
    <cfRule type="duplicateValues" dxfId="21" priority="50"/>
  </conditionalFormatting>
  <conditionalFormatting sqref="G6">
    <cfRule type="duplicateValues" dxfId="20" priority="46"/>
  </conditionalFormatting>
  <conditionalFormatting sqref="G10:G13">
    <cfRule type="duplicateValues" dxfId="19" priority="40"/>
  </conditionalFormatting>
  <conditionalFormatting sqref="G10:G20">
    <cfRule type="duplicateValues" dxfId="18" priority="39"/>
    <cfRule type="duplicateValues" dxfId="17" priority="41"/>
    <cfRule type="duplicateValues" dxfId="16" priority="42"/>
  </conditionalFormatting>
  <conditionalFormatting sqref="H2">
    <cfRule type="duplicateValues" dxfId="15" priority="48"/>
    <cfRule type="duplicateValues" dxfId="14" priority="47"/>
  </conditionalFormatting>
  <conditionalFormatting sqref="I2:I7">
    <cfRule type="duplicateValues" dxfId="13" priority="38"/>
  </conditionalFormatting>
  <conditionalFormatting sqref="I2:I11">
    <cfRule type="duplicateValues" dxfId="12" priority="36"/>
    <cfRule type="duplicateValues" dxfId="11" priority="37"/>
  </conditionalFormatting>
  <conditionalFormatting sqref="J2:J5">
    <cfRule type="duplicateValues" dxfId="10" priority="35"/>
  </conditionalFormatting>
  <conditionalFormatting sqref="J2:J20">
    <cfRule type="duplicateValues" dxfId="9" priority="33"/>
    <cfRule type="duplicateValues" dxfId="8" priority="34"/>
  </conditionalFormatting>
  <conditionalFormatting sqref="J6:J20">
    <cfRule type="duplicateValues" dxfId="7" priority="32"/>
  </conditionalFormatting>
  <conditionalFormatting sqref="K2:K12">
    <cfRule type="duplicateValues" dxfId="6" priority="43"/>
    <cfRule type="duplicateValues" dxfId="5" priority="44"/>
    <cfRule type="duplicateValues" dxfId="4" priority="45"/>
  </conditionalFormatting>
  <conditionalFormatting sqref="O2:O5">
    <cfRule type="duplicateValues" dxfId="3" priority="92"/>
  </conditionalFormatting>
  <conditionalFormatting sqref="O2:O20">
    <cfRule type="duplicateValues" dxfId="2" priority="91"/>
  </conditionalFormatting>
  <conditionalFormatting sqref="O6:O20">
    <cfRule type="duplicateValues" dxfId="1" priority="89"/>
    <cfRule type="duplicateValues" dxfId="0" priority="90"/>
  </conditionalFormatting>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dimension ref="A1:A27"/>
  <sheetViews>
    <sheetView workbookViewId="0">
      <selection activeCell="E17" sqref="E16:E17"/>
    </sheetView>
  </sheetViews>
  <sheetFormatPr defaultRowHeight="14.45"/>
  <cols>
    <col min="1" max="1" width="38.42578125" customWidth="1"/>
  </cols>
  <sheetData>
    <row r="1" spans="1:1">
      <c r="A1" s="8" t="s">
        <v>1695</v>
      </c>
    </row>
    <row r="2" spans="1:1">
      <c r="A2" t="s">
        <v>133</v>
      </c>
    </row>
    <row r="3" spans="1:1">
      <c r="A3" t="s">
        <v>142</v>
      </c>
    </row>
    <row r="4" spans="1:1">
      <c r="A4" t="s">
        <v>127</v>
      </c>
    </row>
    <row r="5" spans="1:1">
      <c r="A5" t="s">
        <v>149</v>
      </c>
    </row>
    <row r="6" spans="1:1">
      <c r="A6" t="s">
        <v>718</v>
      </c>
    </row>
    <row r="7" spans="1:1">
      <c r="A7" t="s">
        <v>1696</v>
      </c>
    </row>
    <row r="8" spans="1:1">
      <c r="A8" t="s">
        <v>1697</v>
      </c>
    </row>
    <row r="9" spans="1:1">
      <c r="A9" t="s">
        <v>1698</v>
      </c>
    </row>
    <row r="10" spans="1:1">
      <c r="A10" s="8" t="s">
        <v>1699</v>
      </c>
    </row>
    <row r="11" spans="1:1">
      <c r="A11" t="s">
        <v>1700</v>
      </c>
    </row>
    <row r="12" spans="1:1">
      <c r="A12" t="s">
        <v>1701</v>
      </c>
    </row>
    <row r="13" spans="1:1">
      <c r="A13" s="9" t="s">
        <v>1702</v>
      </c>
    </row>
    <row r="14" spans="1:1">
      <c r="A14" t="s">
        <v>1703</v>
      </c>
    </row>
    <row r="15" spans="1:1">
      <c r="A15" t="s">
        <v>1704</v>
      </c>
    </row>
    <row r="17" spans="1:1">
      <c r="A17" t="s">
        <v>111</v>
      </c>
    </row>
    <row r="18" spans="1:1">
      <c r="A18" t="s">
        <v>1705</v>
      </c>
    </row>
    <row r="19" spans="1:1">
      <c r="A19" t="s">
        <v>1706</v>
      </c>
    </row>
    <row r="20" spans="1:1">
      <c r="A20" t="s">
        <v>133</v>
      </c>
    </row>
    <row r="21" spans="1:1">
      <c r="A21" t="s">
        <v>142</v>
      </c>
    </row>
    <row r="22" spans="1:1">
      <c r="A22" t="s">
        <v>127</v>
      </c>
    </row>
    <row r="23" spans="1:1">
      <c r="A23" t="s">
        <v>149</v>
      </c>
    </row>
    <row r="24" spans="1:1">
      <c r="A24" t="s">
        <v>718</v>
      </c>
    </row>
    <row r="25" spans="1:1">
      <c r="A25" t="s">
        <v>1696</v>
      </c>
    </row>
    <row r="26" spans="1:1">
      <c r="A26" t="s">
        <v>1697</v>
      </c>
    </row>
    <row r="27" spans="1:1">
      <c r="A27" t="s">
        <v>1698</v>
      </c>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3"/>
  <dimension ref="A1:F62"/>
  <sheetViews>
    <sheetView workbookViewId="0">
      <selection activeCell="E67" sqref="E67"/>
    </sheetView>
  </sheetViews>
  <sheetFormatPr defaultRowHeight="14.45"/>
  <cols>
    <col min="2" max="2" width="63.28515625" customWidth="1"/>
  </cols>
  <sheetData>
    <row r="1" spans="1:6">
      <c r="A1" s="3" t="s">
        <v>28</v>
      </c>
      <c r="B1" s="3" t="s">
        <v>121</v>
      </c>
    </row>
    <row r="2" spans="1:6">
      <c r="A2" s="4" t="s">
        <v>1707</v>
      </c>
      <c r="B2" s="1" t="s">
        <v>1492</v>
      </c>
      <c r="C2">
        <f>--ISNUMBER(IFERROR(SEARCH(Anketa!$L$17,'biotopu meklētājs'!A2,1),""))</f>
        <v>1</v>
      </c>
      <c r="D2">
        <f>IF(C2=1,COUNTIF($C$2:C2,1),"")</f>
        <v>1</v>
      </c>
      <c r="E2" t="str">
        <f>IFERROR(INDEX($A$2:$A$62,MATCH(ROWS($D$2:D2),$D$2:$D$62,0)),"")</f>
        <v>1110 Smilts sēkļi jūrā</v>
      </c>
      <c r="F2" t="str">
        <f ca="1">$E$2:INDEX($E$2:$E$62,COUNTIF($E$2:$E$62,"?*"))</f>
        <v>1110 Smilts sēkļi jūrā</v>
      </c>
    </row>
    <row r="3" spans="1:6">
      <c r="A3" s="4" t="s">
        <v>1708</v>
      </c>
      <c r="B3" s="1" t="s">
        <v>1494</v>
      </c>
      <c r="C3">
        <f>--ISNUMBER(IFERROR(SEARCH(Anketa!$L$17,'biotopu meklētājs'!A3,1),""))</f>
        <v>1</v>
      </c>
      <c r="D3">
        <f>IF(C3=1,COUNTIF($C$2:C3,1),"")</f>
        <v>2</v>
      </c>
      <c r="E3" t="str">
        <f>IFERROR(INDEX($A$2:$A$62,MATCH(ROWS($D$2:D3),$D$2:$D$62,0)),"")</f>
        <v>1150* Lagūnas</v>
      </c>
    </row>
    <row r="4" spans="1:6">
      <c r="A4" s="4" t="s">
        <v>1709</v>
      </c>
      <c r="B4" s="1" t="s">
        <v>1496</v>
      </c>
      <c r="C4">
        <f>--ISNUMBER(IFERROR(SEARCH(Anketa!$L$17,'biotopu meklētājs'!A4,1),""))</f>
        <v>1</v>
      </c>
      <c r="D4">
        <f>IF(C4=1,COUNTIF($C$2:C4,1),"")</f>
        <v>3</v>
      </c>
      <c r="E4" t="str">
        <f>IFERROR(INDEX($A$2:$A$62,MATCH(ROWS($D$2:D4),$D$2:$D$62,0)),"")</f>
        <v>1170 Akmeņu sēkļi jūrā</v>
      </c>
    </row>
    <row r="5" spans="1:6">
      <c r="A5" s="4" t="s">
        <v>1710</v>
      </c>
      <c r="B5" s="1" t="s">
        <v>1498</v>
      </c>
      <c r="C5">
        <f>--ISNUMBER(IFERROR(SEARCH(Anketa!$L$17,'biotopu meklētājs'!A5,1),""))</f>
        <v>1</v>
      </c>
      <c r="D5">
        <f>IF(C5=1,COUNTIF($C$2:C5,1),"")</f>
        <v>4</v>
      </c>
      <c r="E5" t="str">
        <f>IFERROR(INDEX($A$2:$A$62,MATCH(ROWS($D$2:D5),$D$2:$D$62,0)),"")</f>
        <v>1210 Viengadīgu augu sabiedrības uz sanesumu joslām</v>
      </c>
    </row>
    <row r="6" spans="1:6">
      <c r="A6" s="4" t="s">
        <v>1711</v>
      </c>
      <c r="B6" s="1" t="s">
        <v>1501</v>
      </c>
      <c r="C6">
        <f>--ISNUMBER(IFERROR(SEARCH(Anketa!$L$17,'biotopu meklētājs'!A6,1),""))</f>
        <v>1</v>
      </c>
      <c r="D6">
        <f>IF(C6=1,COUNTIF($C$2:C6,1),"")</f>
        <v>5</v>
      </c>
      <c r="E6" t="str">
        <f>IFERROR(INDEX($A$2:$A$62,MATCH(ROWS($D$2:D6),$D$2:$D$62,0)),"")</f>
        <v>1220 Daudzgadīgs augājs akmeņainās pludmalēs</v>
      </c>
    </row>
    <row r="7" spans="1:6">
      <c r="A7" s="4" t="s">
        <v>1712</v>
      </c>
      <c r="B7" s="1" t="s">
        <v>1502</v>
      </c>
      <c r="C7">
        <f>--ISNUMBER(IFERROR(SEARCH(Anketa!$L$17,'biotopu meklētājs'!A7,1),""))</f>
        <v>1</v>
      </c>
      <c r="D7">
        <f>IF(C7=1,COUNTIF($C$2:C7,1),"")</f>
        <v>6</v>
      </c>
      <c r="E7" t="str">
        <f>IFERROR(INDEX($A$2:$A$62,MATCH(ROWS($D$2:D7),$D$2:$D$62,0)),"")</f>
        <v>1230 Jūras stāvkrasti</v>
      </c>
    </row>
    <row r="8" spans="1:6">
      <c r="A8" s="4" t="s">
        <v>1713</v>
      </c>
      <c r="B8" s="1" t="s">
        <v>1503</v>
      </c>
      <c r="C8">
        <f>--ISNUMBER(IFERROR(SEARCH(Anketa!$L$17,'biotopu meklētājs'!A8,1),""))</f>
        <v>1</v>
      </c>
      <c r="D8">
        <f>IF(C8=1,COUNTIF($C$2:C8,1),"")</f>
        <v>7</v>
      </c>
      <c r="E8" t="str">
        <f>IFERROR(INDEX($A$2:$A$62,MATCH(ROWS($D$2:D8),$D$2:$D$62,0)),"")</f>
        <v>1310 Viengadīgu augu sabiedrības dūņainās un zemās smilšainās pludmalēs</v>
      </c>
    </row>
    <row r="9" spans="1:6">
      <c r="A9" s="4" t="s">
        <v>1714</v>
      </c>
      <c r="B9" s="1" t="s">
        <v>1504</v>
      </c>
      <c r="C9">
        <f>--ISNUMBER(IFERROR(SEARCH(Anketa!$L$17,'biotopu meklētājs'!A9,1),""))</f>
        <v>1</v>
      </c>
      <c r="D9">
        <f>IF(C9=1,COUNTIF($C$2:C9,1),"")</f>
        <v>8</v>
      </c>
      <c r="E9" t="str">
        <f>IFERROR(INDEX($A$2:$A$62,MATCH(ROWS($D$2:D9),$D$2:$D$62,0)),"")</f>
        <v>1630* Piejūras zālāji</v>
      </c>
    </row>
    <row r="10" spans="1:6">
      <c r="A10" s="4" t="s">
        <v>1715</v>
      </c>
      <c r="B10" s="1" t="s">
        <v>1505</v>
      </c>
      <c r="C10">
        <f>--ISNUMBER(IFERROR(SEARCH(Anketa!$L$17,'biotopu meklētājs'!A10,1),""))</f>
        <v>1</v>
      </c>
      <c r="D10">
        <f>IF(C10=1,COUNTIF($C$2:C10,1),"")</f>
        <v>9</v>
      </c>
      <c r="E10" t="str">
        <f>IFERROR(INDEX($A$2:$A$62,MATCH(ROWS($D$2:D10),$D$2:$D$62,0)),"")</f>
        <v>1640 Smilšainas pludmales ar daudzgadīgu augāju</v>
      </c>
    </row>
    <row r="11" spans="1:6">
      <c r="A11" s="4" t="s">
        <v>1716</v>
      </c>
      <c r="B11" s="1" t="s">
        <v>1506</v>
      </c>
      <c r="C11">
        <f>--ISNUMBER(IFERROR(SEARCH(Anketa!$L$17,'biotopu meklētājs'!A11,1),""))</f>
        <v>1</v>
      </c>
      <c r="D11">
        <f>IF(C11=1,COUNTIF($C$2:C11,1),"")</f>
        <v>10</v>
      </c>
      <c r="E11" t="str">
        <f>IFERROR(INDEX($A$2:$A$62,MATCH(ROWS($D$2:D11),$D$2:$D$62,0)),"")</f>
        <v>2110 Embrionālās kāpas</v>
      </c>
    </row>
    <row r="12" spans="1:6">
      <c r="A12" s="4" t="s">
        <v>1717</v>
      </c>
      <c r="B12" s="1" t="s">
        <v>1507</v>
      </c>
      <c r="C12">
        <f>--ISNUMBER(IFERROR(SEARCH(Anketa!$L$17,'biotopu meklētājs'!A12,1),""))</f>
        <v>1</v>
      </c>
      <c r="D12">
        <f>IF(C12=1,COUNTIF($C$2:C12,1),"")</f>
        <v>11</v>
      </c>
      <c r="E12" t="str">
        <f>IFERROR(INDEX($A$2:$A$62,MATCH(ROWS($D$2:D12),$D$2:$D$62,0)),"")</f>
        <v>2120 Priekškāpas</v>
      </c>
    </row>
    <row r="13" spans="1:6">
      <c r="A13" s="4" t="s">
        <v>1718</v>
      </c>
      <c r="B13" s="1" t="s">
        <v>1508</v>
      </c>
      <c r="C13">
        <f>--ISNUMBER(IFERROR(SEARCH(Anketa!$L$17,'biotopu meklētājs'!A13,1),""))</f>
        <v>1</v>
      </c>
      <c r="D13">
        <f>IF(C13=1,COUNTIF($C$2:C13,1),"")</f>
        <v>12</v>
      </c>
      <c r="E13" t="str">
        <f>IFERROR(INDEX($A$2:$A$62,MATCH(ROWS($D$2:D13),$D$2:$D$62,0)),"")</f>
        <v>2130* Ar lakstaugiem klātas pelēkās kāpas</v>
      </c>
    </row>
    <row r="14" spans="1:6">
      <c r="A14" s="4" t="s">
        <v>1719</v>
      </c>
      <c r="B14" s="1" t="s">
        <v>1509</v>
      </c>
      <c r="C14">
        <f>--ISNUMBER(IFERROR(SEARCH(Anketa!$L$17,'biotopu meklētājs'!A14,1),""))</f>
        <v>1</v>
      </c>
      <c r="D14">
        <f>IF(C14=1,COUNTIF($C$2:C14,1),"")</f>
        <v>13</v>
      </c>
      <c r="E14" t="str">
        <f>IFERROR(INDEX($A$2:$A$62,MATCH(ROWS($D$2:D14),$D$2:$D$62,0)),"")</f>
        <v>2140* Pelēkās kāpas ar sīkkrūmu audzēm</v>
      </c>
    </row>
    <row r="15" spans="1:6">
      <c r="A15" s="4" t="s">
        <v>1720</v>
      </c>
      <c r="B15" s="1" t="s">
        <v>1510</v>
      </c>
      <c r="C15">
        <f>--ISNUMBER(IFERROR(SEARCH(Anketa!$L$17,'biotopu meklētājs'!A15,1),""))</f>
        <v>1</v>
      </c>
      <c r="D15">
        <f>IF(C15=1,COUNTIF($C$2:C15,1),"")</f>
        <v>14</v>
      </c>
      <c r="E15" t="str">
        <f>IFERROR(INDEX($A$2:$A$62,MATCH(ROWS($D$2:D15),$D$2:$D$62,0)),"")</f>
        <v>2170 Pelēkās kāpas ar ložņu kārklu</v>
      </c>
    </row>
    <row r="16" spans="1:6">
      <c r="A16" s="4" t="s">
        <v>1721</v>
      </c>
      <c r="B16" s="1" t="s">
        <v>1511</v>
      </c>
      <c r="C16">
        <f>--ISNUMBER(IFERROR(SEARCH(Anketa!$L$17,'biotopu meklētājs'!A16,1),""))</f>
        <v>1</v>
      </c>
      <c r="D16">
        <f>IF(C16=1,COUNTIF($C$2:C16,1),"")</f>
        <v>15</v>
      </c>
      <c r="E16" t="str">
        <f>IFERROR(INDEX($A$2:$A$62,MATCH(ROWS($D$2:D16),$D$2:$D$62,0)),"")</f>
        <v>2180 Mežainas piejūras kāpas</v>
      </c>
    </row>
    <row r="17" spans="1:5">
      <c r="A17" s="4" t="s">
        <v>1722</v>
      </c>
      <c r="B17" s="1" t="s">
        <v>1512</v>
      </c>
      <c r="C17">
        <f>--ISNUMBER(IFERROR(SEARCH(Anketa!$L$17,'biotopu meklētājs'!A17,1),""))</f>
        <v>1</v>
      </c>
      <c r="D17">
        <f>IF(C17=1,COUNTIF($C$2:C17,1),"")</f>
        <v>16</v>
      </c>
      <c r="E17" t="str">
        <f>IFERROR(INDEX($A$2:$A$62,MATCH(ROWS($D$2:D17),$D$2:$D$62,0)),"")</f>
        <v>2190 Mitras starpkāpu ieplakas</v>
      </c>
    </row>
    <row r="18" spans="1:5">
      <c r="A18" s="4" t="s">
        <v>1723</v>
      </c>
      <c r="B18" s="1" t="s">
        <v>1513</v>
      </c>
      <c r="C18">
        <f>--ISNUMBER(IFERROR(SEARCH(Anketa!$L$17,'biotopu meklētājs'!A18,1),""))</f>
        <v>1</v>
      </c>
      <c r="D18">
        <f>IF(C18=1,COUNTIF($C$2:C18,1),"")</f>
        <v>17</v>
      </c>
      <c r="E18" t="str">
        <f>IFERROR(INDEX($A$2:$A$62,MATCH(ROWS($D$2:D18),$D$2:$D$62,0)),"")</f>
        <v>2320 Piejūras zemienes smiltāju līdzenumu sausi virsāji</v>
      </c>
    </row>
    <row r="19" spans="1:5">
      <c r="A19" s="4" t="s">
        <v>1724</v>
      </c>
      <c r="B19" s="1" t="s">
        <v>1514</v>
      </c>
      <c r="C19">
        <f>--ISNUMBER(IFERROR(SEARCH(Anketa!$L$17,'biotopu meklētājs'!A19,1),""))</f>
        <v>1</v>
      </c>
      <c r="D19">
        <f>IF(C19=1,COUNTIF($C$2:C19,1),"")</f>
        <v>18</v>
      </c>
      <c r="E19" t="str">
        <f>IFERROR(INDEX($A$2:$A$62,MATCH(ROWS($D$2:D19),$D$2:$D$62,0)),"")</f>
        <v>2330 Klajas iekšzemes kāpas</v>
      </c>
    </row>
    <row r="20" spans="1:5">
      <c r="A20" s="4" t="s">
        <v>1725</v>
      </c>
      <c r="B20" s="1" t="s">
        <v>1515</v>
      </c>
      <c r="C20">
        <f>--ISNUMBER(IFERROR(SEARCH(Anketa!$L$17,'biotopu meklētājs'!A20,1),""))</f>
        <v>1</v>
      </c>
      <c r="D20">
        <f>IF(C20=1,COUNTIF($C$2:C20,1),"")</f>
        <v>19</v>
      </c>
      <c r="E20" t="str">
        <f>IFERROR(INDEX($A$2:$A$62,MATCH(ROWS($D$2:D20),$D$2:$D$62,0)),"")</f>
        <v>3130 Ezeri ar oligotrofām līdz mezotrofām augu sabiedrībām</v>
      </c>
    </row>
    <row r="21" spans="1:5">
      <c r="A21" s="4" t="s">
        <v>1726</v>
      </c>
      <c r="B21" s="1" t="s">
        <v>1516</v>
      </c>
      <c r="C21">
        <f>--ISNUMBER(IFERROR(SEARCH(Anketa!$L$17,'biotopu meklētājs'!A21,1),""))</f>
        <v>1</v>
      </c>
      <c r="D21">
        <f>IF(C21=1,COUNTIF($C$2:C21,1),"")</f>
        <v>20</v>
      </c>
      <c r="E21" t="str">
        <f>IFERROR(INDEX($A$2:$A$62,MATCH(ROWS($D$2:D21),$D$2:$D$62,0)),"")</f>
        <v>3140 Ezeri ar mieturaļģu augāju</v>
      </c>
    </row>
    <row r="22" spans="1:5">
      <c r="A22" s="4" t="s">
        <v>1727</v>
      </c>
      <c r="B22" s="1" t="s">
        <v>1517</v>
      </c>
      <c r="C22">
        <f>--ISNUMBER(IFERROR(SEARCH(Anketa!$L$17,'biotopu meklētājs'!A22,1),""))</f>
        <v>1</v>
      </c>
      <c r="D22">
        <f>IF(C22=1,COUNTIF($C$2:C22,1),"")</f>
        <v>21</v>
      </c>
      <c r="E22" t="str">
        <f>IFERROR(INDEX($A$2:$A$62,MATCH(ROWS($D$2:D22),$D$2:$D$62,0)),"")</f>
        <v>3150 Eitrofi ezeri ar iegrimušu ūdensaugu un peldaugu augāju</v>
      </c>
    </row>
    <row r="23" spans="1:5">
      <c r="A23" s="4" t="s">
        <v>1728</v>
      </c>
      <c r="B23" s="1" t="s">
        <v>1518</v>
      </c>
      <c r="C23">
        <f>--ISNUMBER(IFERROR(SEARCH(Anketa!$L$17,'biotopu meklētājs'!A23,1),""))</f>
        <v>1</v>
      </c>
      <c r="D23">
        <f>IF(C23=1,COUNTIF($C$2:C23,1),"")</f>
        <v>22</v>
      </c>
      <c r="E23" t="str">
        <f>IFERROR(INDEX($A$2:$A$62,MATCH(ROWS($D$2:D23),$D$2:$D$62,0)),"")</f>
        <v>3160 Distrofi ezeri</v>
      </c>
    </row>
    <row r="24" spans="1:5">
      <c r="A24" s="4" t="s">
        <v>1729</v>
      </c>
      <c r="B24" s="1" t="s">
        <v>1519</v>
      </c>
      <c r="C24">
        <f>--ISNUMBER(IFERROR(SEARCH(Anketa!$L$17,'biotopu meklētājs'!A24,1),""))</f>
        <v>1</v>
      </c>
      <c r="D24">
        <f>IF(C24=1,COUNTIF($C$2:C24,1),"")</f>
        <v>23</v>
      </c>
      <c r="E24" t="str">
        <f>IFERROR(INDEX($A$2:$A$62,MATCH(ROWS($D$2:D24),$D$2:$D$62,0)),"")</f>
        <v>3190* Karsta kritenes</v>
      </c>
    </row>
    <row r="25" spans="1:5">
      <c r="A25" s="4" t="s">
        <v>1730</v>
      </c>
      <c r="B25" s="1" t="s">
        <v>1520</v>
      </c>
      <c r="C25">
        <f>--ISNUMBER(IFERROR(SEARCH(Anketa!$L$17,'biotopu meklētājs'!A25,1),""))</f>
        <v>1</v>
      </c>
      <c r="D25">
        <f>IF(C25=1,COUNTIF($C$2:C25,1),"")</f>
        <v>24</v>
      </c>
      <c r="E25" t="str">
        <f>IFERROR(INDEX($A$2:$A$62,MATCH(ROWS($D$2:D25),$D$2:$D$62,0)),"")</f>
        <v>3260 Upju straujteces un dabiski upju posmi</v>
      </c>
    </row>
    <row r="26" spans="1:5">
      <c r="A26" s="4" t="s">
        <v>1731</v>
      </c>
      <c r="B26" s="1" t="s">
        <v>1521</v>
      </c>
      <c r="C26">
        <f>--ISNUMBER(IFERROR(SEARCH(Anketa!$L$17,'biotopu meklētājs'!A26,1),""))</f>
        <v>1</v>
      </c>
      <c r="D26">
        <f>IF(C26=1,COUNTIF($C$2:C26,1),"")</f>
        <v>25</v>
      </c>
      <c r="E26" t="str">
        <f>IFERROR(INDEX($A$2:$A$62,MATCH(ROWS($D$2:D26),$D$2:$D$62,0)),"")</f>
        <v>3270 Dūņaini upju krasti ar slāpekli mīlošu viengadīgu pioniersugu augāju</v>
      </c>
    </row>
    <row r="27" spans="1:5">
      <c r="A27" s="4" t="s">
        <v>1732</v>
      </c>
      <c r="B27" s="1" t="s">
        <v>1522</v>
      </c>
      <c r="C27">
        <f>--ISNUMBER(IFERROR(SEARCH(Anketa!$L$17,'biotopu meklētājs'!A27,1),""))</f>
        <v>1</v>
      </c>
      <c r="D27">
        <f>IF(C27=1,COUNTIF($C$2:C27,1),"")</f>
        <v>26</v>
      </c>
      <c r="E27" t="str">
        <f>IFERROR(INDEX($A$2:$A$62,MATCH(ROWS($D$2:D27),$D$2:$D$62,0)),"")</f>
        <v>4010 Slapji virsāji</v>
      </c>
    </row>
    <row r="28" spans="1:5">
      <c r="A28" s="4" t="s">
        <v>1733</v>
      </c>
      <c r="B28" s="1" t="s">
        <v>1523</v>
      </c>
      <c r="C28">
        <f>--ISNUMBER(IFERROR(SEARCH(Anketa!$L$17,'biotopu meklētājs'!A28,1),""))</f>
        <v>1</v>
      </c>
      <c r="D28">
        <f>IF(C28=1,COUNTIF($C$2:C28,1),"")</f>
        <v>27</v>
      </c>
      <c r="E28" t="str">
        <f>IFERROR(INDEX($A$2:$A$62,MATCH(ROWS($D$2:D28),$D$2:$D$62,0)),"")</f>
        <v>4030 Sausi virsāji</v>
      </c>
    </row>
    <row r="29" spans="1:5">
      <c r="A29" s="4" t="s">
        <v>1734</v>
      </c>
      <c r="B29" s="1" t="s">
        <v>1524</v>
      </c>
      <c r="C29">
        <f>--ISNUMBER(IFERROR(SEARCH(Anketa!$L$17,'biotopu meklētājs'!A29,1),""))</f>
        <v>1</v>
      </c>
      <c r="D29">
        <f>IF(C29=1,COUNTIF($C$2:C29,1),"")</f>
        <v>28</v>
      </c>
      <c r="E29" t="str">
        <f>IFERROR(INDEX($A$2:$A$62,MATCH(ROWS($D$2:D29),$D$2:$D$62,0)),"")</f>
        <v>5130 Kadiķu audzes zālājos un virsājos</v>
      </c>
    </row>
    <row r="30" spans="1:5">
      <c r="A30" s="4" t="s">
        <v>1735</v>
      </c>
      <c r="B30" s="1" t="s">
        <v>1525</v>
      </c>
      <c r="C30">
        <f>--ISNUMBER(IFERROR(SEARCH(Anketa!$L$17,'biotopu meklētājs'!A30,1),""))</f>
        <v>1</v>
      </c>
      <c r="D30">
        <f>IF(C30=1,COUNTIF($C$2:C30,1),"")</f>
        <v>29</v>
      </c>
      <c r="E30" t="str">
        <f>IFERROR(INDEX($A$2:$A$62,MATCH(ROWS($D$2:D30),$D$2:$D$62,0)),"")</f>
        <v>6110* Lakstaugu pioniersabiedrības seklās kaļķainās augsnēs</v>
      </c>
    </row>
    <row r="31" spans="1:5">
      <c r="A31" s="4" t="s">
        <v>1736</v>
      </c>
      <c r="B31" s="1" t="s">
        <v>1526</v>
      </c>
      <c r="C31">
        <f>--ISNUMBER(IFERROR(SEARCH(Anketa!$L$17,'biotopu meklētājs'!A31,1),""))</f>
        <v>1</v>
      </c>
      <c r="D31">
        <f>IF(C31=1,COUNTIF($C$2:C31,1),"")</f>
        <v>30</v>
      </c>
      <c r="E31" t="str">
        <f>IFERROR(INDEX($A$2:$A$62,MATCH(ROWS($D$2:D31),$D$2:$D$62,0)),"")</f>
        <v>6120* Smiltāju zālāji</v>
      </c>
    </row>
    <row r="32" spans="1:5">
      <c r="A32" s="4" t="s">
        <v>1737</v>
      </c>
      <c r="B32" s="1" t="s">
        <v>1527</v>
      </c>
      <c r="C32">
        <f>--ISNUMBER(IFERROR(SEARCH(Anketa!$L$17,'biotopu meklētājs'!A32,1),""))</f>
        <v>1</v>
      </c>
      <c r="D32">
        <f>IF(C32=1,COUNTIF($C$2:C32,1),"")</f>
        <v>31</v>
      </c>
      <c r="E32" t="str">
        <f>IFERROR(INDEX($A$2:$A$62,MATCH(ROWS($D$2:D32),$D$2:$D$62,0)),"")</f>
        <v>6210 Sausi zālāji kaļķainās augsnēs</v>
      </c>
    </row>
    <row r="33" spans="1:5">
      <c r="A33" s="4" t="s">
        <v>1738</v>
      </c>
      <c r="B33" s="1" t="s">
        <v>1528</v>
      </c>
      <c r="C33">
        <f>--ISNUMBER(IFERROR(SEARCH(Anketa!$L$17,'biotopu meklētājs'!A33,1),""))</f>
        <v>1</v>
      </c>
      <c r="D33">
        <f>IF(C33=1,COUNTIF($C$2:C33,1),"")</f>
        <v>32</v>
      </c>
      <c r="E33" t="str">
        <f>IFERROR(INDEX($A$2:$A$62,MATCH(ROWS($D$2:D33),$D$2:$D$62,0)),"")</f>
        <v>6230* Vilkakūlas zālāji (tukšaiņu zālāji)</v>
      </c>
    </row>
    <row r="34" spans="1:5">
      <c r="A34" s="4" t="s">
        <v>1739</v>
      </c>
      <c r="B34" s="1" t="s">
        <v>1529</v>
      </c>
      <c r="C34">
        <f>--ISNUMBER(IFERROR(SEARCH(Anketa!$L$17,'biotopu meklētājs'!A34,1),""))</f>
        <v>1</v>
      </c>
      <c r="D34">
        <f>IF(C34=1,COUNTIF($C$2:C34,1),"")</f>
        <v>33</v>
      </c>
      <c r="E34" t="str">
        <f>IFERROR(INDEX($A$2:$A$62,MATCH(ROWS($D$2:D34),$D$2:$D$62,0)),"")</f>
        <v>6270* Sugām bagātas ganības un ganītas pļavas</v>
      </c>
    </row>
    <row r="35" spans="1:5">
      <c r="A35" s="4" t="s">
        <v>1740</v>
      </c>
      <c r="B35" s="1" t="s">
        <v>1530</v>
      </c>
      <c r="C35">
        <f>--ISNUMBER(IFERROR(SEARCH(Anketa!$L$17,'biotopu meklētājs'!A35,1),""))</f>
        <v>1</v>
      </c>
      <c r="D35">
        <f>IF(C35=1,COUNTIF($C$2:C35,1),"")</f>
        <v>34</v>
      </c>
      <c r="E35" t="str">
        <f>IFERROR(INDEX($A$2:$A$62,MATCH(ROWS($D$2:D35),$D$2:$D$62,0)),"")</f>
        <v>6410 Mitri zālāji periodiski izžūstošās augsnēs</v>
      </c>
    </row>
    <row r="36" spans="1:5">
      <c r="A36" s="4" t="s">
        <v>1741</v>
      </c>
      <c r="B36" s="1" t="s">
        <v>1531</v>
      </c>
      <c r="C36">
        <f>--ISNUMBER(IFERROR(SEARCH(Anketa!$L$17,'biotopu meklētājs'!A36,1),""))</f>
        <v>1</v>
      </c>
      <c r="D36">
        <f>IF(C36=1,COUNTIF($C$2:C36,1),"")</f>
        <v>35</v>
      </c>
      <c r="E36" t="str">
        <f>IFERROR(INDEX($A$2:$A$62,MATCH(ROWS($D$2:D36),$D$2:$D$62,0)),"")</f>
        <v>6430 Eitrofas augsto lakstaugu audzes</v>
      </c>
    </row>
    <row r="37" spans="1:5">
      <c r="A37" s="4" t="s">
        <v>1742</v>
      </c>
      <c r="B37" s="1" t="s">
        <v>1532</v>
      </c>
      <c r="C37">
        <f>--ISNUMBER(IFERROR(SEARCH(Anketa!$L$17,'biotopu meklētājs'!A37,1),""))</f>
        <v>1</v>
      </c>
      <c r="D37">
        <f>IF(C37=1,COUNTIF($C$2:C37,1),"")</f>
        <v>36</v>
      </c>
      <c r="E37" t="str">
        <f>IFERROR(INDEX($A$2:$A$62,MATCH(ROWS($D$2:D37),$D$2:$D$62,0)),"")</f>
        <v>6450 Palieņu zālāji</v>
      </c>
    </row>
    <row r="38" spans="1:5">
      <c r="A38" s="4" t="s">
        <v>1743</v>
      </c>
      <c r="B38" s="1" t="s">
        <v>1533</v>
      </c>
      <c r="C38">
        <f>--ISNUMBER(IFERROR(SEARCH(Anketa!$L$17,'biotopu meklētājs'!A38,1),""))</f>
        <v>1</v>
      </c>
      <c r="D38">
        <f>IF(C38=1,COUNTIF($C$2:C38,1),"")</f>
        <v>37</v>
      </c>
      <c r="E38" t="str">
        <f>IFERROR(INDEX($A$2:$A$62,MATCH(ROWS($D$2:D38),$D$2:$D$62,0)),"")</f>
        <v>6510 Mēreni mitras pļavas</v>
      </c>
    </row>
    <row r="39" spans="1:5">
      <c r="A39" s="4" t="s">
        <v>1744</v>
      </c>
      <c r="B39" s="1" t="s">
        <v>1534</v>
      </c>
      <c r="C39">
        <f>--ISNUMBER(IFERROR(SEARCH(Anketa!$L$17,'biotopu meklētājs'!A39,1),""))</f>
        <v>1</v>
      </c>
      <c r="D39">
        <f>IF(C39=1,COUNTIF($C$2:C39,1),"")</f>
        <v>38</v>
      </c>
      <c r="E39" t="str">
        <f>IFERROR(INDEX($A$2:$A$62,MATCH(ROWS($D$2:D39),$D$2:$D$62,0)),"")</f>
        <v>6530* Parkveida pļavas un ganības</v>
      </c>
    </row>
    <row r="40" spans="1:5">
      <c r="A40" s="4" t="s">
        <v>1745</v>
      </c>
      <c r="B40" s="1" t="s">
        <v>1535</v>
      </c>
      <c r="C40">
        <f>--ISNUMBER(IFERROR(SEARCH(Anketa!$L$17,'biotopu meklētājs'!A40,1),""))</f>
        <v>1</v>
      </c>
      <c r="D40">
        <f>IF(C40=1,COUNTIF($C$2:C40,1),"")</f>
        <v>39</v>
      </c>
      <c r="E40" t="str">
        <f>IFERROR(INDEX($A$2:$A$62,MATCH(ROWS($D$2:D40),$D$2:$D$62,0)),"")</f>
        <v>7110* Neskarti augstie purvi</v>
      </c>
    </row>
    <row r="41" spans="1:5">
      <c r="A41" s="4" t="s">
        <v>1746</v>
      </c>
      <c r="B41" s="1" t="s">
        <v>1536</v>
      </c>
      <c r="C41">
        <f>--ISNUMBER(IFERROR(SEARCH(Anketa!$L$17,'biotopu meklētājs'!A41,1),""))</f>
        <v>1</v>
      </c>
      <c r="D41">
        <f>IF(C41=1,COUNTIF($C$2:C41,1),"")</f>
        <v>40</v>
      </c>
      <c r="E41" t="str">
        <f>IFERROR(INDEX($A$2:$A$62,MATCH(ROWS($D$2:D41),$D$2:$D$62,0)),"")</f>
        <v>7120 Degradēti augstie purvi, kuros iespējama vai noris dabiskā atjaunošanās</v>
      </c>
    </row>
    <row r="42" spans="1:5">
      <c r="A42" s="4" t="s">
        <v>1747</v>
      </c>
      <c r="B42" s="1" t="s">
        <v>1537</v>
      </c>
      <c r="C42">
        <f>--ISNUMBER(IFERROR(SEARCH(Anketa!$L$17,'biotopu meklētājs'!A42,1),""))</f>
        <v>1</v>
      </c>
      <c r="D42">
        <f>IF(C42=1,COUNTIF($C$2:C42,1),"")</f>
        <v>41</v>
      </c>
      <c r="E42" t="str">
        <f>IFERROR(INDEX($A$2:$A$62,MATCH(ROWS($D$2:D42),$D$2:$D$62,0)),"")</f>
        <v>7140 Pārejas purvi un slīkšņas</v>
      </c>
    </row>
    <row r="43" spans="1:5">
      <c r="A43" s="4" t="s">
        <v>1748</v>
      </c>
      <c r="B43" s="5" t="s">
        <v>1538</v>
      </c>
      <c r="C43">
        <f>--ISNUMBER(IFERROR(SEARCH(Anketa!$L$17,'biotopu meklētājs'!A43,1),""))</f>
        <v>1</v>
      </c>
      <c r="D43">
        <f>IF(C43=1,COUNTIF($C$2:C43,1),"")</f>
        <v>42</v>
      </c>
      <c r="E43" t="str">
        <f>IFERROR(INDEX($A$2:$A$62,MATCH(ROWS($D$2:D43),$D$2:$D$62,0)),"")</f>
        <v>7150 Phynchosporion albae pioniersabiedrības uz mitras kūdras vai smiltīm</v>
      </c>
    </row>
    <row r="44" spans="1:5">
      <c r="A44" s="4" t="s">
        <v>1749</v>
      </c>
      <c r="B44" s="1" t="s">
        <v>1539</v>
      </c>
      <c r="C44">
        <f>--ISNUMBER(IFERROR(SEARCH(Anketa!$L$17,'biotopu meklētājs'!A44,1),""))</f>
        <v>1</v>
      </c>
      <c r="D44">
        <f>IF(C44=1,COUNTIF($C$2:C44,1),"")</f>
        <v>43</v>
      </c>
      <c r="E44" t="str">
        <f>IFERROR(INDEX($A$2:$A$62,MATCH(ROWS($D$2:D44),$D$2:$D$62,0)),"")</f>
        <v>7160 Minerālvielām bagāti avoti un avoksnāji</v>
      </c>
    </row>
    <row r="45" spans="1:5">
      <c r="A45" s="4" t="s">
        <v>1750</v>
      </c>
      <c r="B45" s="1" t="s">
        <v>1540</v>
      </c>
      <c r="C45">
        <f>--ISNUMBER(IFERROR(SEARCH(Anketa!$L$17,'biotopu meklētājs'!A45,1),""))</f>
        <v>1</v>
      </c>
      <c r="D45">
        <f>IF(C45=1,COUNTIF($C$2:C45,1),"")</f>
        <v>44</v>
      </c>
      <c r="E45" t="str">
        <f>IFERROR(INDEX($A$2:$A$62,MATCH(ROWS($D$2:D45),$D$2:$D$62,0)),"")</f>
        <v>7210* Kaļķaini zāļu purvi ar dižo aslapi</v>
      </c>
    </row>
    <row r="46" spans="1:5">
      <c r="A46" s="4" t="s">
        <v>1751</v>
      </c>
      <c r="B46" s="1" t="s">
        <v>1541</v>
      </c>
      <c r="C46">
        <f>--ISNUMBER(IFERROR(SEARCH(Anketa!$L$17,'biotopu meklētājs'!A46,1),""))</f>
        <v>1</v>
      </c>
      <c r="D46">
        <f>IF(C46=1,COUNTIF($C$2:C46,1),"")</f>
        <v>45</v>
      </c>
      <c r="E46" t="str">
        <f>IFERROR(INDEX($A$2:$A$62,MATCH(ROWS($D$2:D46),$D$2:$D$62,0)),"")</f>
        <v>7220* Avoti, kuri izgulsnē avotkaļķus</v>
      </c>
    </row>
    <row r="47" spans="1:5">
      <c r="A47" s="4" t="s">
        <v>1752</v>
      </c>
      <c r="B47" s="1" t="s">
        <v>1542</v>
      </c>
      <c r="C47">
        <f>--ISNUMBER(IFERROR(SEARCH(Anketa!$L$17,'biotopu meklētājs'!A47,1),""))</f>
        <v>1</v>
      </c>
      <c r="D47">
        <f>IF(C47=1,COUNTIF($C$2:C47,1),"")</f>
        <v>46</v>
      </c>
      <c r="E47" t="str">
        <f>IFERROR(INDEX($A$2:$A$62,MATCH(ROWS($D$2:D47),$D$2:$D$62,0)),"")</f>
        <v>7230 Kaļķaini zāļu purvi</v>
      </c>
    </row>
    <row r="48" spans="1:5">
      <c r="A48" s="4" t="s">
        <v>1753</v>
      </c>
      <c r="B48" s="1" t="s">
        <v>1543</v>
      </c>
      <c r="C48">
        <f>--ISNUMBER(IFERROR(SEARCH(Anketa!$L$17,'biotopu meklētājs'!A48,1),""))</f>
        <v>1</v>
      </c>
      <c r="D48">
        <f>IF(C48=1,COUNTIF($C$2:C48,1),"")</f>
        <v>47</v>
      </c>
      <c r="E48" t="str">
        <f>IFERROR(INDEX($A$2:$A$62,MATCH(ROWS($D$2:D48),$D$2:$D$62,0)),"")</f>
        <v>8210 Karbonātisku pamatiežu atsegumi</v>
      </c>
    </row>
    <row r="49" spans="1:5">
      <c r="A49" s="4" t="s">
        <v>1754</v>
      </c>
      <c r="B49" s="1" t="s">
        <v>1544</v>
      </c>
      <c r="C49">
        <f>--ISNUMBER(IFERROR(SEARCH(Anketa!$L$17,'biotopu meklētājs'!A49,1),""))</f>
        <v>1</v>
      </c>
      <c r="D49">
        <f>IF(C49=1,COUNTIF($C$2:C49,1),"")</f>
        <v>48</v>
      </c>
      <c r="E49" t="str">
        <f>IFERROR(INDEX($A$2:$A$62,MATCH(ROWS($D$2:D49),$D$2:$D$62,0)),"")</f>
        <v>8220 Smilšakmens atsegumi</v>
      </c>
    </row>
    <row r="50" spans="1:5">
      <c r="A50" s="4" t="s">
        <v>1755</v>
      </c>
      <c r="B50" s="1" t="s">
        <v>1545</v>
      </c>
      <c r="C50">
        <f>--ISNUMBER(IFERROR(SEARCH(Anketa!$L$17,'biotopu meklētājs'!A50,1),""))</f>
        <v>1</v>
      </c>
      <c r="D50">
        <f>IF(C50=1,COUNTIF($C$2:C50,1),"")</f>
        <v>49</v>
      </c>
      <c r="E50" t="str">
        <f>IFERROR(INDEX($A$2:$A$62,MATCH(ROWS($D$2:D50),$D$2:$D$62,0)),"")</f>
        <v>8310 Netraucētas alas</v>
      </c>
    </row>
    <row r="51" spans="1:5">
      <c r="A51" s="4" t="s">
        <v>1756</v>
      </c>
      <c r="B51" s="1" t="s">
        <v>1546</v>
      </c>
      <c r="C51">
        <f>--ISNUMBER(IFERROR(SEARCH(Anketa!$L$17,'biotopu meklētājs'!A51,1),""))</f>
        <v>1</v>
      </c>
      <c r="D51">
        <f>IF(C51=1,COUNTIF($C$2:C51,1),"")</f>
        <v>50</v>
      </c>
      <c r="E51" t="str">
        <f>IFERROR(INDEX($A$2:$A$62,MATCH(ROWS($D$2:D51),$D$2:$D$62,0)),"")</f>
        <v>9010* Veci vai dabiski boreāli meži</v>
      </c>
    </row>
    <row r="52" spans="1:5">
      <c r="A52" s="4" t="s">
        <v>1757</v>
      </c>
      <c r="B52" s="1" t="s">
        <v>1547</v>
      </c>
      <c r="C52">
        <f>--ISNUMBER(IFERROR(SEARCH(Anketa!$L$17,'biotopu meklētājs'!A52,1),""))</f>
        <v>1</v>
      </c>
      <c r="D52">
        <f>IF(C52=1,COUNTIF($C$2:C52,1),"")</f>
        <v>51</v>
      </c>
      <c r="E52" t="str">
        <f>IFERROR(INDEX($A$2:$A$62,MATCH(ROWS($D$2:D52),$D$2:$D$62,0)),"")</f>
        <v>9020* Veci jaukti platlapju meži</v>
      </c>
    </row>
    <row r="53" spans="1:5">
      <c r="A53" s="4" t="s">
        <v>1758</v>
      </c>
      <c r="B53" s="1" t="s">
        <v>1548</v>
      </c>
      <c r="C53">
        <f>--ISNUMBER(IFERROR(SEARCH(Anketa!$L$17,'biotopu meklētājs'!A53,1),""))</f>
        <v>1</v>
      </c>
      <c r="D53">
        <f>IF(C53=1,COUNTIF($C$2:C53,1),"")</f>
        <v>52</v>
      </c>
      <c r="E53" t="str">
        <f>IFERROR(INDEX($A$2:$A$62,MATCH(ROWS($D$2:D53),$D$2:$D$62,0)),"")</f>
        <v>9050 Lakstaugiem bagāti egļu meži</v>
      </c>
    </row>
    <row r="54" spans="1:5">
      <c r="A54" s="4" t="s">
        <v>1759</v>
      </c>
      <c r="B54" s="1" t="s">
        <v>1549</v>
      </c>
      <c r="C54">
        <f>--ISNUMBER(IFERROR(SEARCH(Anketa!$L$17,'biotopu meklētājs'!A54,1),""))</f>
        <v>1</v>
      </c>
      <c r="D54">
        <f>IF(C54=1,COUNTIF($C$2:C54,1),"")</f>
        <v>53</v>
      </c>
      <c r="E54" t="str">
        <f>IFERROR(INDEX($A$2:$A$62,MATCH(ROWS($D$2:D54),$D$2:$D$62,0)),"")</f>
        <v>9060 Skujukoku meži uz osveida reljefa formām</v>
      </c>
    </row>
    <row r="55" spans="1:5">
      <c r="A55" s="4" t="s">
        <v>1760</v>
      </c>
      <c r="B55" s="1" t="s">
        <v>1550</v>
      </c>
      <c r="C55">
        <f>--ISNUMBER(IFERROR(SEARCH(Anketa!$L$17,'biotopu meklētājs'!A55,1),""))</f>
        <v>1</v>
      </c>
      <c r="D55">
        <f>IF(C55=1,COUNTIF($C$2:C55,1),"")</f>
        <v>54</v>
      </c>
      <c r="E55" t="str">
        <f>IFERROR(INDEX($A$2:$A$62,MATCH(ROWS($D$2:D55),$D$2:$D$62,0)),"")</f>
        <v>9070 Meža ganības</v>
      </c>
    </row>
    <row r="56" spans="1:5">
      <c r="A56" s="4" t="s">
        <v>1761</v>
      </c>
      <c r="B56" s="1" t="s">
        <v>1551</v>
      </c>
      <c r="C56">
        <f>--ISNUMBER(IFERROR(SEARCH(Anketa!$L$17,'biotopu meklētājs'!A56,1),""))</f>
        <v>1</v>
      </c>
      <c r="D56">
        <f>IF(C56=1,COUNTIF($C$2:C56,1),"")</f>
        <v>55</v>
      </c>
      <c r="E56" t="str">
        <f>IFERROR(INDEX($A$2:$A$62,MATCH(ROWS($D$2:D56),$D$2:$D$62,0)),"")</f>
        <v>9080* Staignāju meži</v>
      </c>
    </row>
    <row r="57" spans="1:5">
      <c r="A57" s="4" t="s">
        <v>1762</v>
      </c>
      <c r="B57" s="1" t="s">
        <v>1552</v>
      </c>
      <c r="C57">
        <f>--ISNUMBER(IFERROR(SEARCH(Anketa!$L$17,'biotopu meklētājs'!A57,1),""))</f>
        <v>1</v>
      </c>
      <c r="D57">
        <f>IF(C57=1,COUNTIF($C$2:C57,1),"")</f>
        <v>56</v>
      </c>
      <c r="E57" t="str">
        <f>IFERROR(INDEX($A$2:$A$62,MATCH(ROWS($D$2:D57),$D$2:$D$62,0)),"")</f>
        <v>9160 Ozolu meži (ozolu, liepu un skābaržu meži)</v>
      </c>
    </row>
    <row r="58" spans="1:5">
      <c r="A58" s="4" t="s">
        <v>1763</v>
      </c>
      <c r="B58" s="1" t="s">
        <v>1553</v>
      </c>
      <c r="C58">
        <f>--ISNUMBER(IFERROR(SEARCH(Anketa!$L$17,'biotopu meklētājs'!A58,1),""))</f>
        <v>1</v>
      </c>
      <c r="D58">
        <f>IF(C58=1,COUNTIF($C$2:C58,1),"")</f>
        <v>57</v>
      </c>
      <c r="E58" t="str">
        <f>IFERROR(INDEX($A$2:$A$62,MATCH(ROWS($D$2:D58),$D$2:$D$62,0)),"")</f>
        <v>9180* Nogāžu un gravu meži</v>
      </c>
    </row>
    <row r="59" spans="1:5">
      <c r="A59" s="4" t="s">
        <v>1764</v>
      </c>
      <c r="B59" s="1" t="s">
        <v>1554</v>
      </c>
      <c r="C59">
        <f>--ISNUMBER(IFERROR(SEARCH(Anketa!$L$17,'biotopu meklētājs'!A59,1),""))</f>
        <v>1</v>
      </c>
      <c r="D59">
        <f>IF(C59=1,COUNTIF($C$2:C59,1),"")</f>
        <v>58</v>
      </c>
      <c r="E59" t="str">
        <f>IFERROR(INDEX($A$2:$A$62,MATCH(ROWS($D$2:D59),$D$2:$D$62,0)),"")</f>
        <v>91D0* Purvaini meži</v>
      </c>
    </row>
    <row r="60" spans="1:5">
      <c r="A60" s="4" t="s">
        <v>1765</v>
      </c>
      <c r="B60" s="1" t="s">
        <v>1555</v>
      </c>
      <c r="C60">
        <f>--ISNUMBER(IFERROR(SEARCH(Anketa!$L$17,'biotopu meklētājs'!A60,1),""))</f>
        <v>1</v>
      </c>
      <c r="D60">
        <f>IF(C60=1,COUNTIF($C$2:C60,1),"")</f>
        <v>59</v>
      </c>
      <c r="E60" t="str">
        <f>IFERROR(INDEX($A$2:$A$62,MATCH(ROWS($D$2:D60),$D$2:$D$62,0)),"")</f>
        <v>91E0* Aluviāli meži (aluviāli krastmalu un palieņu meži)</v>
      </c>
    </row>
    <row r="61" spans="1:5">
      <c r="A61" s="4" t="s">
        <v>1766</v>
      </c>
      <c r="B61" s="1" t="s">
        <v>1556</v>
      </c>
      <c r="C61">
        <f>--ISNUMBER(IFERROR(SEARCH(Anketa!$L$17,'biotopu meklētājs'!A61,1),""))</f>
        <v>1</v>
      </c>
      <c r="D61">
        <f>IF(C61=1,COUNTIF($C$2:C61,1),"")</f>
        <v>60</v>
      </c>
      <c r="E61" t="str">
        <f>IFERROR(INDEX($A$2:$A$62,MATCH(ROWS($D$2:D61),$D$2:$D$62,0)),"")</f>
        <v>91F0 Jaukti ozolu, gobu, ošu meži gar lielām upēm</v>
      </c>
    </row>
    <row r="62" spans="1:5">
      <c r="A62" s="4" t="s">
        <v>1767</v>
      </c>
      <c r="B62" s="1" t="s">
        <v>1557</v>
      </c>
      <c r="C62">
        <f>--ISNUMBER(IFERROR(SEARCH(Anketa!$L$17,'biotopu meklētājs'!A62,1),""))</f>
        <v>1</v>
      </c>
      <c r="D62">
        <f>IF(C62=1,COUNTIF($C$2:C62,1),"")</f>
        <v>61</v>
      </c>
      <c r="E62" t="str">
        <f>IFERROR(INDEX($A$2:$A$62,MATCH(ROWS($D$2:D62),$D$2:$D$62,0)),"")</f>
        <v>91T0 Ķērpjiem bagāti priežu meži</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b3698a70-46f9-4b4d-9f82-082f514fa505">
      <Terms xmlns="http://schemas.microsoft.com/office/infopath/2007/PartnerControls"/>
    </lcf76f155ced4ddcb4097134ff3c332f>
    <TaxCatchAll xmlns="2bba59d8-960e-497e-897f-77a0b0db6ff9"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kuments" ma:contentTypeID="0x01010058DE24E5771DEA48B34C4F1720D2A691" ma:contentTypeVersion="16" ma:contentTypeDescription="Izveidot jaunu dokumentu." ma:contentTypeScope="" ma:versionID="5f66da1b7f89f2781b234fabfe52c5b0">
  <xsd:schema xmlns:xsd="http://www.w3.org/2001/XMLSchema" xmlns:xs="http://www.w3.org/2001/XMLSchema" xmlns:p="http://schemas.microsoft.com/office/2006/metadata/properties" xmlns:ns2="b3698a70-46f9-4b4d-9f82-082f514fa505" xmlns:ns3="2bba59d8-960e-497e-897f-77a0b0db6ff9" targetNamespace="http://schemas.microsoft.com/office/2006/metadata/properties" ma:root="true" ma:fieldsID="080083be78059a9b9620a82903c3a4ee" ns2:_="" ns3:_="">
    <xsd:import namespace="b3698a70-46f9-4b4d-9f82-082f514fa505"/>
    <xsd:import namespace="2bba59d8-960e-497e-897f-77a0b0db6ff9"/>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element ref="ns2:MediaServiceLocation"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3698a70-46f9-4b4d-9f82-082f514fa50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Attēlu atzīmes" ma:readOnly="false" ma:fieldId="{5cf76f15-5ced-4ddc-b409-7134ff3c332f}" ma:taxonomyMulti="true" ma:sspId="550e1e53-5410-4bdb-8c8a-c3d0be1f4709"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2bba59d8-960e-497e-897f-77a0b0db6ff9" elementFormDefault="qualified">
    <xsd:import namespace="http://schemas.microsoft.com/office/2006/documentManagement/types"/>
    <xsd:import namespace="http://schemas.microsoft.com/office/infopath/2007/PartnerControls"/>
    <xsd:element name="SharedWithUsers" ma:index="10" nillable="true" ma:displayName="Koplietots a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Koplietots ar: detalizēti" ma:internalName="SharedWithDetails" ma:readOnly="true">
      <xsd:simpleType>
        <xsd:restriction base="dms:Note">
          <xsd:maxLength value="255"/>
        </xsd:restriction>
      </xsd:simpleType>
    </xsd:element>
    <xsd:element name="TaxCatchAll" ma:index="23" nillable="true" ma:displayName="Taxonomy Catch All Column" ma:hidden="true" ma:list="{91dbb946-b0f4-4110-8940-55abb0be22cc}" ma:internalName="TaxCatchAll" ma:showField="CatchAllData" ma:web="2bba59d8-960e-497e-897f-77a0b0db6ff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atura tips"/>
        <xsd:element ref="dc:title" minOccurs="0" maxOccurs="1" ma:index="4" ma:displayName="Virsrakst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4095EC4-6852-4FD6-8348-1BF3238C448B}"/>
</file>

<file path=customXml/itemProps2.xml><?xml version="1.0" encoding="utf-8"?>
<ds:datastoreItem xmlns:ds="http://schemas.openxmlformats.org/officeDocument/2006/customXml" ds:itemID="{56584C6E-76C7-45AD-A827-AD7A94454F84}"/>
</file>

<file path=customXml/itemProps3.xml><?xml version="1.0" encoding="utf-8"?>
<ds:datastoreItem xmlns:ds="http://schemas.openxmlformats.org/officeDocument/2006/customXml" ds:itemID="{5B2BE919-3837-4C64-BB78-B26CAF7B17AD}"/>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Zanda Segliņa</dc:creator>
  <cp:keywords/>
  <dc:description/>
  <cp:lastModifiedBy>Liene Opolā</cp:lastModifiedBy>
  <cp:revision/>
  <dcterms:created xsi:type="dcterms:W3CDTF">2022-01-13T06:43:53Z</dcterms:created>
  <dcterms:modified xsi:type="dcterms:W3CDTF">2023-04-11T13:58:06Z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0x01010058DE24E5771DEA48B34C4F1720D2A691</vt:lpwstr>
  </property>
  <property fmtid="{D5CDD505-2E9C-101B-9397-08002B2CF9AE}" pid="3" name="MediaServiceImageTags">
    <vt:lpwstr/>
  </property>
</Properties>
</file>