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codeName="ThisWorkbook"/>
  <mc:AlternateContent xmlns:mc="http://schemas.openxmlformats.org/markup-compatibility/2006">
    <mc:Choice Requires="x15">
      <x15ac:absPath xmlns:x15ac="http://schemas.microsoft.com/office/spreadsheetml/2010/11/ac" url="https://vide-my.sharepoint.com/personal/magdalena_grosberga_daba_gov_lv/Documents/Desktop/Natura 2000 anketas/Jaunas Naturas/"/>
    </mc:Choice>
  </mc:AlternateContent>
  <xr:revisionPtr revIDLastSave="13" documentId="8_{D7E75CF5-FEE5-4AAB-8757-4243B02C68F2}" xr6:coauthVersionLast="47" xr6:coauthVersionMax="47" xr10:uidLastSave="{6C3DDA21-B1DD-4B90-A683-189653C42082}"/>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E321" i="15"/>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47" i="1"/>
  <c r="G34" i="1"/>
  <c r="G35" i="1"/>
  <c r="K38" i="1"/>
  <c r="I38" i="1"/>
  <c r="F321" i="15" l="1"/>
  <c r="F32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21" i="1" s="1"/>
  <c r="H66" i="13"/>
  <c r="H47" i="1" s="1"/>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5" i="1" l="1"/>
  <c r="H56" i="1"/>
  <c r="H57" i="1"/>
  <c r="H58" i="1"/>
  <c r="H59" i="1"/>
  <c r="H60" i="1"/>
  <c r="H54" i="1"/>
  <c r="H48" i="1"/>
  <c r="H49" i="1"/>
  <c r="H50" i="1"/>
  <c r="H46" i="1"/>
  <c r="G63" i="1"/>
  <c r="B29" i="1" l="1"/>
  <c r="C29" i="1"/>
  <c r="F29" i="1" l="1"/>
</calcChain>
</file>

<file path=xl/sharedStrings.xml><?xml version="1.0" encoding="utf-8"?>
<sst xmlns="http://schemas.openxmlformats.org/spreadsheetml/2006/main" count="2959" uniqueCount="1014">
  <si>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</si>
  <si>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</si>
  <si>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</si>
  <si>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</si>
  <si>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</si>
  <si>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</si>
  <si>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</si>
  <si>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</si>
  <si>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</si>
  <si>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</si>
  <si>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</si>
  <si>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</si>
  <si>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</si>
  <si>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</si>
  <si>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</si>
  <si>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</si>
  <si>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Iecavas staignāju meži</t>
  </si>
  <si>
    <t>1.6.</t>
  </si>
  <si>
    <t>Priekšlikuma sagatavošanas datums</t>
  </si>
  <si>
    <t>23.11.2022.</t>
  </si>
  <si>
    <t>1.7.</t>
  </si>
  <si>
    <t>Priekšlikuma sagatavotājs (organizācija)</t>
  </si>
  <si>
    <t>Dabas aizardzības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</si>
  <si>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</si>
  <si>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</si>
  <si>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</si>
  <si>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</si>
  <si>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</si>
  <si>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</si>
  <si>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</si>
  <si>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</si>
  <si>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</si>
  <si>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</si>
  <si>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</si>
  <si>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</si>
  <si>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</si>
  <si>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</si>
  <si>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</si>
  <si>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</si>
  <si>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</si>
  <si>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</si>
  <si>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</si>
  <si>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</si>
  <si>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</si>
  <si>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</si>
  <si>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</si>
  <si>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</si>
  <si>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</si>
  <si>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</si>
  <si>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</si>
  <si>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</si>
  <si>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</si>
  <si>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</si>
  <si>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</si>
  <si>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</si>
  <si>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</si>
  <si>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</si>
  <si>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</si>
  <si>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</si>
  <si>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</si>
  <si>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</si>
  <si>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</si>
  <si>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</si>
  <si>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</si>
  <si>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</si>
  <si>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</si>
  <si>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</si>
  <si>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 xml:space="preserve">Geocalyx graveolens </t>
  </si>
  <si>
    <t xml:space="preserve">Smaržīgā zemessomenīte </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</si>
  <si>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</si>
  <si>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</si>
  <si>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</si>
  <si>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</si>
  <si>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</si>
  <si>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</si>
  <si>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</si>
  <si>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</si>
  <si>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</si>
  <si>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</si>
  <si>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</si>
  <si>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</si>
  <si>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</si>
  <si>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</si>
  <si>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</si>
  <si>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</si>
  <si>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</si>
  <si>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</si>
  <si>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</si>
  <si>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</si>
  <si>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</si>
  <si>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</si>
  <si>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</si>
  <si>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</si>
  <si>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</si>
  <si>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</si>
  <si>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</si>
  <si>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</si>
  <si>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</si>
  <si>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</si>
  <si>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</si>
  <si>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</si>
  <si>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</si>
  <si>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</si>
  <si>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</si>
  <si>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</si>
  <si>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</si>
  <si>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</si>
  <si>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</si>
  <si>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</si>
  <si>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</si>
  <si>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</si>
  <si>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</si>
  <si>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</si>
  <si>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</si>
  <si>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Aizsargjosla</t>
  </si>
  <si>
    <t>4.5. Cita svarīga informācija</t>
  </si>
  <si>
    <r>
      <t xml:space="preserve">2022. gada sezonā teritorijā novērota ticama jūras ērgļa </t>
    </r>
    <r>
      <rPr>
        <i/>
        <sz val="11"/>
        <color theme="1"/>
        <rFont val="Calibri"/>
        <family val="2"/>
        <scheme val="minor"/>
      </rPr>
      <t>Haliaeetus albicilla</t>
    </r>
    <r>
      <rPr>
        <sz val="11"/>
        <color theme="1"/>
        <rFont val="Calibri"/>
        <family val="2"/>
        <charset val="186"/>
        <scheme val="minor"/>
      </rPr>
      <t xml:space="preserve"> ligzdošana. Projekta "Dabas skaitīšana" ietvaros teritorijā konstatēta reti sastopama sūnu suga - smaržīgā zemessomenīte </t>
    </r>
    <r>
      <rPr>
        <i/>
        <sz val="11"/>
        <color theme="1"/>
        <rFont val="Calibri"/>
        <family val="2"/>
        <scheme val="minor"/>
      </rPr>
      <t>Geocalyx graveolens,</t>
    </r>
    <r>
      <rPr>
        <sz val="11"/>
        <color theme="1"/>
        <rFont val="Calibri"/>
        <family val="2"/>
        <scheme val="minor"/>
      </rPr>
      <t xml:space="preserve"> kas iekļauta Ministru kabineta noteikumos Nr. 940 un tās aizsardzībai var dibināt mikroliegumu.</t>
    </r>
  </si>
  <si>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</si>
  <si>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t>
  </si>
  <si>
    <t>4.6. Teritorijas izveidošanas mērķis</t>
  </si>
  <si>
    <t xml:space="preserve">Nodrošināt Eiropas nozīmes aizsargājamo biotopu: staignāju meži (9080*),  aluviāli meži (aluviāli krastmalu un lapieņu meži) (91E0*), saglabāšanu un aizsardzību.        
       Nodrošināt Eiropas nozīmes aizsargājamo biotopu: staignāju meži (9080*),  aluviāli meži (aluviāli krastmalu un lapieņu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</si>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</sst>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color rgb="FF0000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0">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0" fillId="3" borderId="4" xfId="0"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xf numFmtId="0" fontId="20" fillId="0" borderId="0" xfId="0" applyFont="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9" borderId="1" xfId="0"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8" xfId="0" applyFill="1" applyBorder="1" applyAlignment="1">
      <alignment horizontal="left"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3" xfId="0" applyFill="1" applyBorder="1" applyAlignment="1">
      <alignment horizontal="left" vertical="center"/>
    </xf>
    <xf numFmtId="0" fontId="0" fillId="3"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3" borderId="5" xfId="0" applyFill="1" applyBorder="1" applyAlignment="1">
      <alignment horizontal="center"/>
    </xf>
    <xf numFmtId="0" fontId="0" fillId="3"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9" borderId="2" xfId="0" applyNumberFormat="1" applyFill="1" applyBorder="1" applyAlignment="1">
      <alignment horizontal="center" vertical="center" wrapText="1"/>
    </xf>
    <xf numFmtId="2" fontId="0" fillId="9" borderId="4" xfId="0" applyNumberFormat="1" applyFill="1" applyBorder="1" applyAlignment="1">
      <alignment horizontal="center" vertical="center" wrapText="1"/>
    </xf>
    <xf numFmtId="9" fontId="0" fillId="9" borderId="2" xfId="3" applyFont="1" applyFill="1" applyBorder="1" applyAlignment="1" applyProtection="1">
      <alignment horizontal="center" vertical="center" wrapText="1"/>
    </xf>
    <xf numFmtId="9" fontId="0" fillId="9"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22" fillId="0" borderId="23" xfId="0" applyFont="1" applyBorder="1" applyAlignment="1">
      <alignment horizontal="center" wrapText="1"/>
    </xf>
    <xf numFmtId="0" fontId="22" fillId="0" borderId="24" xfId="0" applyFont="1" applyBorder="1" applyAlignment="1">
      <alignment horizontal="center" wrapText="1"/>
    </xf>
    <xf numFmtId="0" fontId="22" fillId="0" borderId="25" xfId="0" applyFont="1" applyBorder="1" applyAlignment="1">
      <alignment horizontal="center" wrapText="1"/>
    </xf>
    <xf numFmtId="0" fontId="22" fillId="0" borderId="26" xfId="0" applyFont="1" applyBorder="1" applyAlignment="1">
      <alignment horizontal="center" wrapText="1"/>
    </xf>
    <xf numFmtId="0" fontId="22" fillId="0" borderId="0" xfId="0" applyFont="1" applyBorder="1" applyAlignment="1">
      <alignment horizontal="center" wrapText="1"/>
    </xf>
    <xf numFmtId="0" fontId="22" fillId="0" borderId="27" xfId="0" applyFont="1" applyBorder="1" applyAlignment="1">
      <alignment horizontal="center" wrapText="1"/>
    </xf>
    <xf numFmtId="0" fontId="22" fillId="0" borderId="5" xfId="0" applyFont="1" applyBorder="1" applyAlignment="1">
      <alignment horizontal="center" wrapText="1"/>
    </xf>
    <xf numFmtId="0" fontId="22" fillId="0" borderId="6" xfId="0" applyFont="1" applyBorder="1" applyAlignment="1">
      <alignment horizontal="center" wrapText="1"/>
    </xf>
    <xf numFmtId="0" fontId="22" fillId="0" borderId="7" xfId="0" applyFont="1" applyBorder="1" applyAlignment="1">
      <alignment horizontal="center" wrapText="1"/>
    </xf>
    <xf numFmtId="0" fontId="0" fillId="0" borderId="0" xfId="0" applyAlignment="1"/>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6"/>
  <sheetViews>
    <sheetView tabSelected="1" zoomScale="110" zoomScaleNormal="110" workbookViewId="0">
      <selection activeCell="K67" sqref="K67"/>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24" t="s">
        <v>0</v>
      </c>
      <c r="B1" s="124"/>
      <c r="C1" s="124"/>
      <c r="D1" s="124"/>
      <c r="E1" s="124"/>
      <c r="F1" s="124"/>
      <c r="G1" s="124"/>
      <c r="H1" s="124"/>
      <c r="I1" s="124"/>
      <c r="J1" s="124"/>
    </row>
    <row r="2" spans="1:12">
      <c r="A2" s="133" t="s">
        <v>1</v>
      </c>
      <c r="B2" s="133"/>
      <c r="C2" s="133"/>
      <c r="D2" s="133"/>
      <c r="E2" s="133"/>
      <c r="F2" s="133"/>
      <c r="G2" s="133"/>
      <c r="H2" s="133"/>
      <c r="I2" s="133"/>
      <c r="J2" s="133"/>
    </row>
    <row r="3" spans="1:12" ht="26.25" customHeight="1">
      <c r="A3" s="117" t="s">
        <v>2</v>
      </c>
      <c r="B3" s="147" t="s">
        <v>3</v>
      </c>
      <c r="C3" s="147"/>
      <c r="D3" s="147"/>
      <c r="E3" s="147"/>
      <c r="F3" s="146" t="s">
        <v>4</v>
      </c>
      <c r="G3" s="146"/>
      <c r="H3" s="146"/>
      <c r="I3" s="146"/>
      <c r="J3" s="146"/>
      <c r="K3" s="73">
        <v>4</v>
      </c>
    </row>
    <row r="4" spans="1:12" ht="24" customHeight="1">
      <c r="A4" s="117"/>
      <c r="B4" s="125" t="str">
        <f>IFERROR(INDEX('Skaidrojumi 1. daļa un biotopi'!$B$3:$C$5,MATCH(Anketa!$F$3,'Skaidrojumi 1. daļa un biotopi'!$B$3:$B$5,0),2),"")</f>
        <v>teritorijas, kas noteiktas īpaši aizsargājamo sugu, izņemot putnus, un īpaši aizsargājamo biotopu aizsardzībai</v>
      </c>
      <c r="C4" s="126"/>
      <c r="D4" s="126"/>
      <c r="E4" s="126"/>
      <c r="F4" s="126"/>
      <c r="G4" s="126"/>
      <c r="H4" s="126"/>
      <c r="I4" s="126"/>
      <c r="J4" s="127"/>
    </row>
    <row r="5" spans="1:12" ht="21" customHeight="1">
      <c r="A5" s="142" t="s">
        <v>5</v>
      </c>
      <c r="B5" s="131" t="s">
        <v>6</v>
      </c>
      <c r="C5" s="131"/>
      <c r="D5" s="131"/>
      <c r="E5" s="128">
        <v>112</v>
      </c>
      <c r="F5" s="128"/>
      <c r="G5" s="128"/>
      <c r="H5" s="128"/>
      <c r="I5" s="128"/>
      <c r="J5" s="128"/>
    </row>
    <row r="6" spans="1:12" ht="21" customHeight="1">
      <c r="A6" s="131"/>
      <c r="B6" s="117" t="s">
        <v>7</v>
      </c>
      <c r="C6" s="118"/>
      <c r="D6" s="119"/>
      <c r="E6" s="143"/>
      <c r="F6" s="144"/>
      <c r="G6" s="144"/>
      <c r="H6" s="144"/>
      <c r="I6" s="144"/>
      <c r="J6" s="145"/>
    </row>
    <row r="7" spans="1:12" ht="21" customHeight="1">
      <c r="A7" s="42" t="s">
        <v>8</v>
      </c>
      <c r="B7" s="132" t="s">
        <v>9</v>
      </c>
      <c r="C7" s="132"/>
      <c r="D7" s="132"/>
      <c r="E7" s="129" t="s">
        <v>10</v>
      </c>
      <c r="F7" s="129"/>
      <c r="G7" s="129"/>
      <c r="H7" s="129"/>
      <c r="I7" s="129"/>
      <c r="J7" s="129"/>
    </row>
    <row r="8" spans="1:12" ht="33.75" customHeight="1">
      <c r="A8" s="42" t="s">
        <v>11</v>
      </c>
      <c r="B8" s="134" t="s">
        <v>12</v>
      </c>
      <c r="C8" s="135"/>
      <c r="D8" s="136"/>
      <c r="E8" s="137" t="s">
        <v>13</v>
      </c>
      <c r="F8" s="138"/>
      <c r="G8" s="138"/>
      <c r="H8" s="138"/>
      <c r="I8" s="138"/>
      <c r="J8" s="139"/>
    </row>
    <row r="9" spans="1:12" ht="21" customHeight="1">
      <c r="A9" s="42" t="s">
        <v>14</v>
      </c>
      <c r="B9" s="132" t="s">
        <v>15</v>
      </c>
      <c r="C9" s="132"/>
      <c r="D9" s="132"/>
      <c r="E9" s="140" t="s">
        <v>16</v>
      </c>
      <c r="F9" s="140"/>
      <c r="G9" s="140"/>
      <c r="H9" s="140"/>
      <c r="I9" s="140"/>
      <c r="J9" s="140"/>
    </row>
    <row r="10" spans="1:12" ht="22.5" customHeight="1">
      <c r="A10" s="42" t="s">
        <v>17</v>
      </c>
      <c r="B10" s="130" t="s">
        <v>18</v>
      </c>
      <c r="C10" s="130"/>
      <c r="D10" s="130"/>
      <c r="E10" s="130"/>
      <c r="F10" s="129" t="s">
        <v>19</v>
      </c>
      <c r="G10" s="129"/>
      <c r="H10" s="129"/>
      <c r="I10" s="129"/>
      <c r="J10" s="129"/>
    </row>
    <row r="11" spans="1:12" ht="22.5" customHeight="1">
      <c r="A11" s="42" t="s">
        <v>20</v>
      </c>
      <c r="B11" s="130" t="s">
        <v>21</v>
      </c>
      <c r="C11" s="130"/>
      <c r="D11" s="130"/>
      <c r="E11" s="130"/>
      <c r="F11" s="129" t="s">
        <v>22</v>
      </c>
      <c r="G11" s="129"/>
      <c r="H11" s="129"/>
      <c r="I11" s="129"/>
      <c r="J11" s="129"/>
    </row>
    <row r="12" spans="1:12" ht="22.5" customHeight="1">
      <c r="A12" s="132" t="s">
        <v>23</v>
      </c>
      <c r="B12" s="130" t="s">
        <v>24</v>
      </c>
      <c r="C12" s="130"/>
      <c r="D12" s="130"/>
      <c r="E12" s="130"/>
      <c r="F12" s="29" t="s">
        <v>25</v>
      </c>
      <c r="G12" s="141">
        <v>526312</v>
      </c>
      <c r="H12" s="141"/>
      <c r="I12" s="141"/>
      <c r="J12" s="141"/>
    </row>
    <row r="13" spans="1:12" ht="22.5" customHeight="1">
      <c r="A13" s="132"/>
      <c r="B13" s="130"/>
      <c r="C13" s="130"/>
      <c r="D13" s="130"/>
      <c r="E13" s="130"/>
      <c r="F13" s="29" t="s">
        <v>26</v>
      </c>
      <c r="G13" s="141">
        <v>261439</v>
      </c>
      <c r="H13" s="141"/>
      <c r="I13" s="141"/>
      <c r="J13" s="141"/>
    </row>
    <row r="14" spans="1:12" ht="23.25" customHeight="1">
      <c r="A14" s="48" t="s">
        <v>27</v>
      </c>
      <c r="B14" s="150" t="s">
        <v>28</v>
      </c>
      <c r="C14" s="151"/>
      <c r="D14" s="66">
        <f>IFERROR(INDEX('N200 info'!$A$2:$L$342,MATCH(Anketa!$E$5,'N200 info'!$A$2:$A$342,0),2),"")</f>
        <v>53.892902999999997</v>
      </c>
      <c r="E14" s="150" t="s">
        <v>29</v>
      </c>
      <c r="F14" s="152"/>
      <c r="G14" s="152"/>
      <c r="H14" s="151"/>
      <c r="I14" s="163">
        <v>2</v>
      </c>
      <c r="J14" s="163"/>
    </row>
    <row r="15" spans="1:12">
      <c r="A15" s="158" t="s">
        <v>30</v>
      </c>
      <c r="B15" s="158"/>
      <c r="C15" s="158"/>
      <c r="D15" s="158"/>
      <c r="E15" s="158"/>
      <c r="F15" s="158"/>
      <c r="G15" s="158"/>
      <c r="H15" s="158"/>
      <c r="I15" s="158"/>
      <c r="J15" s="158"/>
      <c r="K15" s="158"/>
      <c r="L15" s="159"/>
    </row>
    <row r="16" spans="1:12" ht="15" customHeight="1">
      <c r="A16" s="148" t="s">
        <v>31</v>
      </c>
      <c r="B16" s="148" t="s">
        <v>32</v>
      </c>
      <c r="C16" s="148"/>
      <c r="D16" s="148"/>
      <c r="E16" s="149" t="s">
        <v>33</v>
      </c>
      <c r="F16" s="149" t="s">
        <v>34</v>
      </c>
      <c r="G16" s="153" t="s">
        <v>35</v>
      </c>
      <c r="H16" s="153"/>
      <c r="I16" s="153"/>
      <c r="J16" s="153"/>
      <c r="K16" s="164" t="s">
        <v>36</v>
      </c>
      <c r="L16" s="160" t="s">
        <v>37</v>
      </c>
    </row>
    <row r="17" spans="1:14" ht="30" customHeight="1">
      <c r="A17" s="101"/>
      <c r="B17" s="101"/>
      <c r="C17" s="101"/>
      <c r="D17" s="101"/>
      <c r="E17" s="147"/>
      <c r="F17" s="147"/>
      <c r="G17" s="30" t="s">
        <v>38</v>
      </c>
      <c r="H17" s="30" t="s">
        <v>39</v>
      </c>
      <c r="I17" s="30" t="s">
        <v>40</v>
      </c>
      <c r="J17" s="30" t="s">
        <v>41</v>
      </c>
      <c r="K17" s="165"/>
      <c r="L17" s="161"/>
    </row>
    <row r="18" spans="1:14" ht="29.25" customHeight="1">
      <c r="A18" s="43" t="str">
        <f>'Biotopi poligonos'!$G3</f>
        <v>9080*</v>
      </c>
      <c r="B18" s="94" t="str">
        <f>IFERROR(INDEX('Skaidrojumi 1. daļa un biotopi'!$B$18:$C$78,MATCH(Anketa!A18,'Skaidrojumi 1. daļa un biotopi'!$B$18:$B$78,0),2),"")</f>
        <v>Staignāju meži</v>
      </c>
      <c r="C18" s="94"/>
      <c r="D18" s="94"/>
      <c r="E18" s="72">
        <f>'Biotopi poligonos'!$H3</f>
        <v>18.071843000000001</v>
      </c>
      <c r="F18" s="43" t="s">
        <v>42</v>
      </c>
      <c r="G18" s="43" t="s">
        <v>43</v>
      </c>
      <c r="H18" s="43" t="s">
        <v>44</v>
      </c>
      <c r="I18" s="43" t="s">
        <v>45</v>
      </c>
      <c r="J18" s="43" t="s">
        <v>45</v>
      </c>
      <c r="K18" s="74">
        <f>IFERROR(INDEX(Sheet1!$A$2:$B$61,MATCH($A18,Sheet1!$A$2:$A$61,0),2),"")</f>
        <v>8941.7609250000005</v>
      </c>
      <c r="L18" s="75">
        <f>E18*100/K18</f>
        <v>0.20210608572047009</v>
      </c>
      <c r="M18" s="6"/>
      <c r="N18" s="6"/>
    </row>
    <row r="19" spans="1:14" ht="27" customHeight="1">
      <c r="A19" s="43" t="str">
        <f>'Biotopi poligonos'!$G4</f>
        <v>91E0*</v>
      </c>
      <c r="B19" s="94" t="str">
        <f>IFERROR(INDEX('Skaidrojumi 1. daļa un biotopi'!$B$18:$C$78,MATCH(Anketa!A19,'Skaidrojumi 1. daļa un biotopi'!$B$18:$B$78,0),2),"")</f>
        <v>Aluviāli meži (aluviāli krastmalu un palieņu meži)</v>
      </c>
      <c r="C19" s="94"/>
      <c r="D19" s="94"/>
      <c r="E19" s="72">
        <f>'Biotopi poligonos'!$H4</f>
        <v>5.4019579999999996</v>
      </c>
      <c r="F19" s="43" t="s">
        <v>42</v>
      </c>
      <c r="G19" s="43" t="s">
        <v>45</v>
      </c>
      <c r="H19" s="43" t="s">
        <v>44</v>
      </c>
      <c r="I19" s="43" t="s">
        <v>45</v>
      </c>
      <c r="J19" s="43" t="s">
        <v>45</v>
      </c>
      <c r="K19" s="74">
        <f>IFERROR(INDEX(Sheet1!$A$2:$B$61,MATCH($A19,Sheet1!$A$2:$A$61,0),2),"")</f>
        <v>4427.5539719999997</v>
      </c>
      <c r="L19" s="75">
        <f t="shared" ref="L19" si="0">E19*100/K19</f>
        <v>0.12200772783713454</v>
      </c>
    </row>
    <row r="20" spans="1:14" ht="63" customHeight="1">
      <c r="A20" s="162" t="s">
        <v>46</v>
      </c>
      <c r="B20" s="162"/>
      <c r="C20" s="162"/>
      <c r="D20" s="162"/>
      <c r="E20" s="162"/>
      <c r="F20" s="162"/>
      <c r="G20" s="162"/>
      <c r="H20" s="162"/>
      <c r="I20" s="162"/>
      <c r="J20" s="162"/>
      <c r="K20" s="162"/>
      <c r="L20" s="162"/>
    </row>
    <row r="21" spans="1:14" ht="22.5" customHeight="1">
      <c r="A21" s="65" t="s">
        <v>47</v>
      </c>
      <c r="B21" s="200" t="s">
        <v>48</v>
      </c>
      <c r="C21" s="201"/>
      <c r="D21" s="77">
        <f>IFERROR(INDEX('N200 info'!$A$2:$L$342,MATCH(Anketa!$E$5,'N200 info'!$A$2:$A$342,0),9),"")</f>
        <v>23.473801999999999</v>
      </c>
      <c r="E21" s="200" t="s">
        <v>49</v>
      </c>
      <c r="F21" s="202"/>
      <c r="G21" s="201"/>
      <c r="H21" s="76">
        <f>IFERROR(INDEX('N200 info'!$A$2:$L$342,MATCH(Anketa!$E$5,'N200 info'!$A$2:$A$342,0),10),"")</f>
        <v>0.43556388120343043</v>
      </c>
      <c r="I21" s="64"/>
      <c r="J21" s="64"/>
      <c r="K21" s="64"/>
    </row>
    <row r="22" spans="1:14">
      <c r="A22" s="133" t="s">
        <v>50</v>
      </c>
      <c r="B22" s="133"/>
      <c r="C22" s="133"/>
      <c r="D22" s="133"/>
      <c r="E22" s="133"/>
      <c r="F22" s="133"/>
      <c r="G22" s="133"/>
      <c r="H22" s="133"/>
      <c r="I22" s="133"/>
      <c r="J22" s="133"/>
      <c r="K22" s="39"/>
    </row>
    <row r="23" spans="1:14" ht="28.5" customHeight="1">
      <c r="A23" s="207" t="s">
        <v>51</v>
      </c>
      <c r="B23" s="207"/>
      <c r="C23" s="207"/>
      <c r="D23" s="207"/>
      <c r="E23" s="207"/>
      <c r="F23" s="207"/>
      <c r="G23" s="207"/>
      <c r="H23" s="207"/>
      <c r="I23" s="207"/>
      <c r="J23" s="207"/>
      <c r="K23" s="39"/>
    </row>
    <row r="24" spans="1:14" ht="28.5" customHeight="1">
      <c r="A24" s="203" t="s">
        <v>52</v>
      </c>
      <c r="B24" s="204"/>
      <c r="C24" s="205"/>
      <c r="D24" s="91">
        <v>1</v>
      </c>
      <c r="E24" s="206"/>
      <c r="F24" s="206"/>
      <c r="G24" s="206"/>
      <c r="H24" s="206"/>
      <c r="I24" s="206"/>
      <c r="J24" s="206"/>
      <c r="K24" s="39"/>
    </row>
    <row r="25" spans="1:14" ht="31.5" customHeight="1">
      <c r="A25" s="199" t="s">
        <v>53</v>
      </c>
      <c r="B25" s="199"/>
      <c r="C25" s="199"/>
      <c r="D25" s="100"/>
      <c r="E25" s="147" t="s">
        <v>54</v>
      </c>
      <c r="F25" s="147"/>
      <c r="G25" s="147"/>
      <c r="H25" s="147"/>
      <c r="I25" s="147"/>
      <c r="J25" s="147"/>
      <c r="K25" s="37"/>
    </row>
    <row r="26" spans="1:14" ht="25.5" customHeight="1">
      <c r="A26" s="147" t="s">
        <v>55</v>
      </c>
      <c r="B26" s="101" t="s">
        <v>31</v>
      </c>
      <c r="C26" s="147" t="s">
        <v>56</v>
      </c>
      <c r="D26" s="147" t="s">
        <v>57</v>
      </c>
      <c r="E26" s="101" t="s">
        <v>58</v>
      </c>
      <c r="F26" s="147" t="s">
        <v>59</v>
      </c>
      <c r="G26" s="147"/>
      <c r="H26" s="101" t="s">
        <v>60</v>
      </c>
      <c r="I26" s="147" t="s">
        <v>61</v>
      </c>
      <c r="J26" s="147" t="s">
        <v>34</v>
      </c>
      <c r="K26" s="40"/>
      <c r="L26" s="41"/>
      <c r="M26" s="40"/>
    </row>
    <row r="27" spans="1:14" ht="24" customHeight="1">
      <c r="A27" s="147"/>
      <c r="B27" s="101"/>
      <c r="C27" s="147"/>
      <c r="D27" s="147"/>
      <c r="E27" s="101"/>
      <c r="F27" s="38" t="s">
        <v>62</v>
      </c>
      <c r="G27" s="38" t="s">
        <v>63</v>
      </c>
      <c r="H27" s="101"/>
      <c r="I27" s="147"/>
      <c r="J27" s="147"/>
      <c r="K27" s="40"/>
      <c r="L27" s="41"/>
      <c r="M27" s="40"/>
    </row>
    <row r="28" spans="1:14" ht="30.75" customHeight="1">
      <c r="A28" s="123" t="s">
        <v>64</v>
      </c>
      <c r="B28" s="123"/>
      <c r="C28" s="123"/>
      <c r="D28" s="123"/>
      <c r="E28" s="123"/>
      <c r="F28" s="123"/>
      <c r="G28" s="123"/>
      <c r="H28" s="123"/>
      <c r="I28" s="123"/>
      <c r="J28" s="123"/>
      <c r="K28" s="40"/>
      <c r="L28" s="41"/>
      <c r="M28" s="40"/>
    </row>
    <row r="29" spans="1:14" ht="31.5" customHeight="1">
      <c r="A29" s="87"/>
      <c r="B29" s="88" t="str">
        <f>IFERROR(INDEX('Biotopu direktīvas II p. sugas'!$B$2:$D$69,MATCH($D29,'Biotopu direktīvas II p. sugas'!$B$2:$B$69,0),3),"")</f>
        <v/>
      </c>
      <c r="C29" s="89" t="str">
        <f>IFERROR(INDEX('Biotopu direktīvas II p. sugas'!$B$2:$D$69,MATCH($D29,'Biotopu direktīvas II p. sugas'!$B$2:$B$69,0),2),"")</f>
        <v/>
      </c>
      <c r="D29" s="90"/>
      <c r="E29" s="87"/>
      <c r="F29" s="87" t="str">
        <f>IFERROR(INDEX('Sugas skaidrojumi'!$A$12:$B$15,MATCH(Anketa!E29,'Sugas skaidrojumi'!$A$12:$A$15,0),2),"")</f>
        <v/>
      </c>
      <c r="G29" s="87"/>
      <c r="H29" s="87"/>
      <c r="I29" s="87"/>
      <c r="J29" s="87"/>
      <c r="K29" s="37"/>
    </row>
    <row r="30" spans="1:14" ht="17.25" customHeight="1">
      <c r="A30" s="155" t="s">
        <v>65</v>
      </c>
      <c r="B30" s="156"/>
      <c r="C30" s="156"/>
      <c r="D30" s="156"/>
      <c r="E30" s="156"/>
      <c r="F30" s="156"/>
      <c r="G30" s="156"/>
      <c r="H30" s="156"/>
      <c r="I30" s="156"/>
      <c r="J30" s="157"/>
    </row>
    <row r="31" spans="1:14" ht="29.25" customHeight="1">
      <c r="A31" s="84" t="s">
        <v>66</v>
      </c>
      <c r="B31" s="49"/>
      <c r="C31" s="83" t="s">
        <v>67</v>
      </c>
      <c r="D31" s="86" t="s">
        <v>68</v>
      </c>
      <c r="E31" s="44" t="s">
        <v>69</v>
      </c>
      <c r="F31" s="84">
        <v>1</v>
      </c>
      <c r="G31" s="84" t="s">
        <v>70</v>
      </c>
      <c r="H31" s="44" t="s">
        <v>71</v>
      </c>
      <c r="I31" s="44" t="s">
        <v>72</v>
      </c>
      <c r="J31" s="44" t="s">
        <v>42</v>
      </c>
      <c r="K31" s="85"/>
    </row>
    <row r="32" spans="1:14" ht="124.5" customHeight="1" thickBot="1">
      <c r="A32" s="92" t="s">
        <v>73</v>
      </c>
      <c r="B32" s="92"/>
      <c r="C32" s="92"/>
      <c r="D32" s="92"/>
      <c r="E32" s="92"/>
      <c r="F32" s="92"/>
      <c r="G32" s="92"/>
      <c r="H32" s="92"/>
      <c r="I32" s="92"/>
      <c r="J32" s="92"/>
    </row>
    <row r="33" spans="1:12" ht="26.25" customHeight="1">
      <c r="A33" s="154" t="s">
        <v>74</v>
      </c>
      <c r="B33" s="149" t="s">
        <v>75</v>
      </c>
      <c r="C33" s="149"/>
      <c r="D33" s="149"/>
      <c r="E33" s="149"/>
      <c r="F33" s="149"/>
      <c r="G33" s="148" t="s">
        <v>33</v>
      </c>
      <c r="H33" s="148"/>
    </row>
    <row r="34" spans="1:12" ht="26.25" customHeight="1">
      <c r="A34" s="104"/>
      <c r="B34" s="179" t="s">
        <v>76</v>
      </c>
      <c r="C34" s="180"/>
      <c r="D34" s="180"/>
      <c r="E34" s="180"/>
      <c r="F34" s="181"/>
      <c r="G34" s="198">
        <f>IFERROR(INDEX('N200 info'!$A$2:$L$342,MATCH(Anketa!$E$5,'N200 info'!$A$2:$A$342,0),12),"")</f>
        <v>0</v>
      </c>
      <c r="H34" s="100"/>
    </row>
    <row r="35" spans="1:12" ht="26.25" customHeight="1">
      <c r="A35" s="131"/>
      <c r="B35" s="179" t="s">
        <v>77</v>
      </c>
      <c r="C35" s="180"/>
      <c r="D35" s="180"/>
      <c r="E35" s="180"/>
      <c r="F35" s="181"/>
      <c r="G35" s="198">
        <f>IFERROR(INDEX('N200 info'!$A$2:$L$342,MATCH(Anketa!$E$5,'N200 info'!$A$2:$A$342,0),6),"")</f>
        <v>0</v>
      </c>
      <c r="H35" s="100"/>
    </row>
    <row r="36" spans="1:12" ht="23.25" customHeight="1">
      <c r="A36" s="103" t="s">
        <v>78</v>
      </c>
      <c r="B36" s="191" t="s">
        <v>79</v>
      </c>
      <c r="C36" s="191"/>
      <c r="D36" s="191"/>
      <c r="E36" s="191"/>
      <c r="F36" s="191"/>
      <c r="G36" s="193"/>
      <c r="H36" s="193"/>
      <c r="I36" s="191"/>
      <c r="J36" s="191"/>
      <c r="K36" s="193"/>
      <c r="L36" s="193"/>
    </row>
    <row r="37" spans="1:12" ht="33" customHeight="1">
      <c r="A37" s="104"/>
      <c r="B37" s="105" t="s">
        <v>80</v>
      </c>
      <c r="C37" s="106"/>
      <c r="D37" s="53" t="s">
        <v>81</v>
      </c>
      <c r="E37" s="105" t="s">
        <v>82</v>
      </c>
      <c r="F37" s="192"/>
      <c r="G37" s="93" t="s">
        <v>83</v>
      </c>
      <c r="H37" s="93"/>
      <c r="I37" s="192" t="s">
        <v>28</v>
      </c>
      <c r="J37" s="192"/>
      <c r="K37" s="191" t="s">
        <v>84</v>
      </c>
      <c r="L37" s="191"/>
    </row>
    <row r="38" spans="1:12" ht="36.75" customHeight="1">
      <c r="A38" s="104"/>
      <c r="B38" s="107"/>
      <c r="C38" s="108"/>
      <c r="D38" s="78"/>
      <c r="E38" s="170" t="str">
        <f>IFERROR(INDEX('Mikroliegumu sugas'!A2:B3104,MATCH(Anketa!$D38,'Mikroliegumu sugas'!A2:$A$301,0),2),"")</f>
        <v/>
      </c>
      <c r="F38" s="170"/>
      <c r="G38" s="182"/>
      <c r="H38" s="183"/>
      <c r="I38" s="194">
        <f>IFERROR(INDEX('N200 info'!$A$2:$L$342,MATCH(Anketa!$E$5,'N200 info'!$A$2:$A$342,0),4),"")</f>
        <v>0</v>
      </c>
      <c r="J38" s="195"/>
      <c r="K38" s="196">
        <f>IFERROR(INDEX('N200 info'!$A$2:$L$342,MATCH(Anketa!$E$5,'N200 info'!$A$2:$A$342,0),5),"")</f>
        <v>0</v>
      </c>
      <c r="L38" s="197"/>
    </row>
    <row r="39" spans="1:12" ht="29.25" customHeight="1">
      <c r="A39" s="104"/>
      <c r="B39" s="109" t="s">
        <v>85</v>
      </c>
      <c r="C39" s="109"/>
      <c r="D39" s="109"/>
      <c r="E39" s="109"/>
      <c r="F39" s="109"/>
      <c r="G39" s="109"/>
      <c r="H39" s="109"/>
      <c r="I39" s="45"/>
    </row>
    <row r="40" spans="1:12" ht="29.25" customHeight="1">
      <c r="A40" s="117" t="s">
        <v>86</v>
      </c>
      <c r="B40" s="118"/>
      <c r="C40" s="118"/>
      <c r="D40" s="118"/>
      <c r="E40" s="118"/>
      <c r="F40" s="118"/>
      <c r="G40" s="118"/>
      <c r="H40" s="119"/>
      <c r="I40" s="45"/>
    </row>
    <row r="41" spans="1:12" ht="37.15" customHeight="1">
      <c r="A41" s="120"/>
      <c r="B41" s="121"/>
      <c r="C41" s="121"/>
      <c r="D41" s="121"/>
      <c r="E41" s="121"/>
      <c r="F41" s="121"/>
      <c r="G41" s="121"/>
      <c r="H41" s="122"/>
      <c r="I41" s="45"/>
    </row>
    <row r="42" spans="1:12" ht="162.6" customHeight="1">
      <c r="A42" s="123" t="s">
        <v>87</v>
      </c>
      <c r="B42" s="123"/>
      <c r="C42" s="123"/>
      <c r="D42" s="123"/>
      <c r="E42" s="123"/>
      <c r="F42" s="123"/>
      <c r="G42" s="123"/>
      <c r="H42" s="123"/>
      <c r="I42" s="45"/>
    </row>
    <row r="43" spans="1:12">
      <c r="A43" s="116" t="s">
        <v>88</v>
      </c>
      <c r="B43" s="116"/>
      <c r="C43" s="116"/>
      <c r="D43" s="116"/>
      <c r="E43" s="116"/>
      <c r="F43" s="116"/>
      <c r="G43" s="116"/>
      <c r="H43" s="116"/>
    </row>
    <row r="44" spans="1:12">
      <c r="A44" s="142" t="s">
        <v>89</v>
      </c>
      <c r="B44" s="101" t="s">
        <v>90</v>
      </c>
      <c r="C44" s="101"/>
      <c r="D44" s="101"/>
      <c r="E44" s="101"/>
      <c r="F44" s="101"/>
      <c r="G44" s="101" t="s">
        <v>91</v>
      </c>
      <c r="H44" s="101"/>
    </row>
    <row r="45" spans="1:12" ht="34.5" customHeight="1">
      <c r="A45" s="104"/>
      <c r="B45" s="101"/>
      <c r="C45" s="101"/>
      <c r="D45" s="101"/>
      <c r="E45" s="101"/>
      <c r="F45" s="101"/>
      <c r="G45" s="29" t="s">
        <v>92</v>
      </c>
      <c r="H45" s="38" t="s">
        <v>93</v>
      </c>
    </row>
    <row r="46" spans="1:12">
      <c r="A46" s="104"/>
      <c r="B46" s="102" t="s">
        <v>94</v>
      </c>
      <c r="C46" s="102"/>
      <c r="D46" s="102"/>
      <c r="E46" s="102"/>
      <c r="F46" s="102"/>
      <c r="G46" s="79"/>
      <c r="H46" s="80">
        <f>IFERROR($G46/$D$14,"")</f>
        <v>0</v>
      </c>
    </row>
    <row r="47" spans="1:12">
      <c r="A47" s="104"/>
      <c r="B47" s="113" t="s">
        <v>95</v>
      </c>
      <c r="C47" s="114"/>
      <c r="D47" s="114"/>
      <c r="E47" s="114"/>
      <c r="F47" s="115"/>
      <c r="G47" s="67">
        <f>IFERROR(INDEX('N200 info'!$A$2:$L$342,MATCH(Anketa!$E$5,'N200 info'!$A$2:$A$342,0),7),"")</f>
        <v>53.428071000000003</v>
      </c>
      <c r="H47" s="47">
        <f>IFERROR(INDEX('N200 info'!$A$2:$L$342,MATCH(Anketa!$E$5,'N200 info'!$A$2:$A$342,0),8),"")</f>
        <v>0.99137489401897694</v>
      </c>
    </row>
    <row r="48" spans="1:12">
      <c r="A48" s="104"/>
      <c r="B48" s="102" t="s">
        <v>96</v>
      </c>
      <c r="C48" s="102"/>
      <c r="D48" s="102"/>
      <c r="E48" s="102"/>
      <c r="F48" s="102"/>
      <c r="G48" s="79">
        <v>0.46</v>
      </c>
      <c r="H48" s="80">
        <f t="shared" ref="H48:H50" si="1">IFERROR($G48/$D$14,"")</f>
        <v>8.535446680242852E-3</v>
      </c>
    </row>
    <row r="49" spans="1:8">
      <c r="A49" s="104"/>
      <c r="B49" s="110" t="s">
        <v>97</v>
      </c>
      <c r="C49" s="110"/>
      <c r="D49" s="110"/>
      <c r="E49" s="110"/>
      <c r="F49" s="110"/>
      <c r="G49" s="81"/>
      <c r="H49" s="80">
        <f t="shared" si="1"/>
        <v>0</v>
      </c>
    </row>
    <row r="50" spans="1:8" ht="15" thickBot="1">
      <c r="A50" s="169"/>
      <c r="B50" s="166" t="s">
        <v>98</v>
      </c>
      <c r="C50" s="167"/>
      <c r="D50" s="167"/>
      <c r="E50" s="167"/>
      <c r="F50" s="168"/>
      <c r="G50" s="82"/>
      <c r="H50" s="80">
        <f t="shared" si="1"/>
        <v>0</v>
      </c>
    </row>
    <row r="51" spans="1:8" ht="27.75" customHeight="1" thickBot="1">
      <c r="A51" s="46" t="s">
        <v>99</v>
      </c>
      <c r="B51" s="111" t="s">
        <v>100</v>
      </c>
      <c r="C51" s="111"/>
      <c r="D51" s="111"/>
      <c r="E51" s="111"/>
      <c r="F51" s="112">
        <v>0</v>
      </c>
      <c r="G51" s="112"/>
      <c r="H51" s="112"/>
    </row>
    <row r="52" spans="1:8">
      <c r="A52" s="154" t="s">
        <v>101</v>
      </c>
      <c r="B52" s="98" t="s">
        <v>102</v>
      </c>
      <c r="C52" s="99"/>
      <c r="D52" s="99"/>
      <c r="E52" s="99"/>
      <c r="F52" s="99"/>
      <c r="G52" s="99" t="s">
        <v>91</v>
      </c>
      <c r="H52" s="99"/>
    </row>
    <row r="53" spans="1:8" ht="32.25" customHeight="1">
      <c r="A53" s="104"/>
      <c r="B53" s="100"/>
      <c r="C53" s="101"/>
      <c r="D53" s="101"/>
      <c r="E53" s="101"/>
      <c r="F53" s="101"/>
      <c r="G53" s="29" t="s">
        <v>92</v>
      </c>
      <c r="H53" s="38" t="s">
        <v>93</v>
      </c>
    </row>
    <row r="54" spans="1:8">
      <c r="A54" s="104"/>
      <c r="B54" s="102" t="s">
        <v>103</v>
      </c>
      <c r="C54" s="102"/>
      <c r="D54" s="102"/>
      <c r="E54" s="102"/>
      <c r="F54" s="102"/>
      <c r="G54" s="79"/>
      <c r="H54" s="80">
        <f t="shared" ref="H54:H60" si="2">IFERROR($G54/$D$14,"")</f>
        <v>0</v>
      </c>
    </row>
    <row r="55" spans="1:8">
      <c r="A55" s="104"/>
      <c r="B55" s="102" t="s">
        <v>104</v>
      </c>
      <c r="C55" s="102"/>
      <c r="D55" s="102"/>
      <c r="E55" s="102"/>
      <c r="F55" s="102"/>
      <c r="G55" s="79"/>
      <c r="H55" s="80">
        <f t="shared" si="2"/>
        <v>0</v>
      </c>
    </row>
    <row r="56" spans="1:8">
      <c r="A56" s="104"/>
      <c r="B56" s="102" t="s">
        <v>105</v>
      </c>
      <c r="C56" s="102"/>
      <c r="D56" s="102"/>
      <c r="E56" s="102"/>
      <c r="F56" s="102"/>
      <c r="G56" s="79"/>
      <c r="H56" s="80">
        <f t="shared" si="2"/>
        <v>0</v>
      </c>
    </row>
    <row r="57" spans="1:8">
      <c r="A57" s="104"/>
      <c r="B57" s="113" t="s">
        <v>106</v>
      </c>
      <c r="C57" s="114"/>
      <c r="D57" s="114"/>
      <c r="E57" s="114"/>
      <c r="F57" s="115"/>
      <c r="G57" s="79"/>
      <c r="H57" s="80">
        <f t="shared" si="2"/>
        <v>0</v>
      </c>
    </row>
    <row r="58" spans="1:8">
      <c r="A58" s="104"/>
      <c r="B58" s="113" t="s">
        <v>107</v>
      </c>
      <c r="C58" s="114"/>
      <c r="D58" s="114"/>
      <c r="E58" s="114"/>
      <c r="F58" s="115"/>
      <c r="G58" s="79"/>
      <c r="H58" s="80">
        <f t="shared" si="2"/>
        <v>0</v>
      </c>
    </row>
    <row r="59" spans="1:8">
      <c r="A59" s="104"/>
      <c r="B59" s="113" t="s">
        <v>108</v>
      </c>
      <c r="C59" s="114"/>
      <c r="D59" s="114"/>
      <c r="E59" s="114"/>
      <c r="F59" s="115"/>
      <c r="G59" s="79"/>
      <c r="H59" s="80">
        <f t="shared" si="2"/>
        <v>0</v>
      </c>
    </row>
    <row r="60" spans="1:8" ht="15" thickBot="1">
      <c r="A60" s="169"/>
      <c r="B60" s="166" t="s">
        <v>109</v>
      </c>
      <c r="C60" s="167"/>
      <c r="D60" s="167"/>
      <c r="E60" s="167"/>
      <c r="F60" s="168"/>
      <c r="G60" s="82"/>
      <c r="H60" s="80">
        <f t="shared" si="2"/>
        <v>0</v>
      </c>
    </row>
    <row r="61" spans="1:8" ht="15" customHeight="1">
      <c r="A61" s="154" t="s">
        <v>110</v>
      </c>
      <c r="B61" s="184" t="s">
        <v>111</v>
      </c>
      <c r="C61" s="185"/>
      <c r="D61" s="185"/>
      <c r="E61" s="185"/>
      <c r="F61" s="185"/>
      <c r="G61" s="185"/>
      <c r="H61" s="186"/>
    </row>
    <row r="62" spans="1:8" ht="29.25" customHeight="1">
      <c r="A62" s="104"/>
      <c r="B62" s="179" t="s">
        <v>112</v>
      </c>
      <c r="C62" s="180"/>
      <c r="D62" s="181"/>
      <c r="E62" s="179" t="s">
        <v>33</v>
      </c>
      <c r="F62" s="181"/>
      <c r="G62" s="179" t="s">
        <v>113</v>
      </c>
      <c r="H62" s="181"/>
    </row>
    <row r="63" spans="1:8" ht="29.25" customHeight="1">
      <c r="A63" s="131"/>
      <c r="B63" s="95" t="s">
        <v>114</v>
      </c>
      <c r="C63" s="96"/>
      <c r="D63" s="97"/>
      <c r="E63" s="187"/>
      <c r="F63" s="188"/>
      <c r="G63" s="189">
        <f>IFERROR(E63/$D$14,"")</f>
        <v>0</v>
      </c>
      <c r="H63" s="190"/>
    </row>
    <row r="64" spans="1:8">
      <c r="A64" s="177" t="s">
        <v>115</v>
      </c>
      <c r="B64" s="177"/>
      <c r="C64" s="177"/>
      <c r="D64" s="177"/>
      <c r="E64" s="177"/>
      <c r="F64" s="177"/>
      <c r="G64" s="177"/>
      <c r="H64" s="177"/>
    </row>
    <row r="65" spans="1:8" ht="48.75" customHeight="1" thickBot="1">
      <c r="A65" s="178" t="s">
        <v>116</v>
      </c>
      <c r="B65" s="178"/>
      <c r="C65" s="178"/>
      <c r="D65" s="178"/>
      <c r="E65" s="178"/>
      <c r="F65" s="178"/>
      <c r="G65" s="178"/>
      <c r="H65" s="178"/>
    </row>
    <row r="66" spans="1:8">
      <c r="A66" s="171" t="s">
        <v>117</v>
      </c>
      <c r="B66" s="172"/>
      <c r="C66" s="172"/>
      <c r="D66" s="172"/>
      <c r="E66" s="172"/>
      <c r="F66" s="172"/>
      <c r="G66" s="172"/>
      <c r="H66" s="173"/>
    </row>
    <row r="67" spans="1:8" ht="78.599999999999994" customHeight="1" thickBot="1">
      <c r="A67" s="174" t="s">
        <v>118</v>
      </c>
      <c r="B67" s="175"/>
      <c r="C67" s="175"/>
      <c r="D67" s="175"/>
      <c r="E67" s="175"/>
      <c r="F67" s="175"/>
      <c r="G67" s="175"/>
      <c r="H67" s="176"/>
    </row>
    <row r="68" spans="1:8" ht="13.5" customHeight="1">
      <c r="A68" s="131" t="s">
        <v>119</v>
      </c>
      <c r="B68" s="131"/>
      <c r="C68" s="131"/>
      <c r="D68" s="131"/>
      <c r="E68" s="131"/>
      <c r="F68" s="131"/>
      <c r="G68" s="131"/>
      <c r="H68" s="131"/>
    </row>
    <row r="69" spans="1:8" s="219" customFormat="1" ht="24.75" customHeight="1">
      <c r="A69" s="210" t="s">
        <v>120</v>
      </c>
      <c r="B69" s="211"/>
      <c r="C69" s="211"/>
      <c r="D69" s="211"/>
      <c r="E69" s="211"/>
      <c r="F69" s="211"/>
      <c r="G69" s="211"/>
      <c r="H69" s="212"/>
    </row>
    <row r="70" spans="1:8" ht="24" customHeight="1">
      <c r="A70" s="213"/>
      <c r="B70" s="214"/>
      <c r="C70" s="214"/>
      <c r="D70" s="214"/>
      <c r="E70" s="214"/>
      <c r="F70" s="214"/>
      <c r="G70" s="214"/>
      <c r="H70" s="215"/>
    </row>
    <row r="71" spans="1:8" ht="6" hidden="1" customHeight="1">
      <c r="A71" s="213"/>
      <c r="B71" s="214"/>
      <c r="C71" s="214"/>
      <c r="D71" s="214"/>
      <c r="E71" s="214"/>
      <c r="F71" s="214"/>
      <c r="G71" s="214"/>
      <c r="H71" s="215"/>
    </row>
    <row r="72" spans="1:8" ht="15" hidden="1" customHeight="1">
      <c r="A72" s="213"/>
      <c r="B72" s="214"/>
      <c r="C72" s="214"/>
      <c r="D72" s="214"/>
      <c r="E72" s="214"/>
      <c r="F72" s="214"/>
      <c r="G72" s="214"/>
      <c r="H72" s="215"/>
    </row>
    <row r="73" spans="1:8" ht="16.899999999999999" hidden="1" customHeight="1">
      <c r="A73" s="216"/>
      <c r="B73" s="217"/>
      <c r="C73" s="217"/>
      <c r="D73" s="217"/>
      <c r="E73" s="217"/>
      <c r="F73" s="217"/>
      <c r="G73" s="217"/>
      <c r="H73" s="218"/>
    </row>
    <row r="74" spans="1:8" ht="15">
      <c r="A74" s="123" t="s">
        <v>121</v>
      </c>
      <c r="B74" s="123"/>
      <c r="C74" s="123"/>
      <c r="D74" s="123"/>
      <c r="E74" s="123"/>
      <c r="F74" s="123"/>
      <c r="G74" s="123"/>
      <c r="H74" s="123"/>
    </row>
    <row r="75" spans="1:8" ht="15" thickBot="1">
      <c r="A75" s="92"/>
      <c r="B75" s="92"/>
      <c r="C75" s="92"/>
      <c r="D75" s="92"/>
      <c r="E75" s="92"/>
      <c r="F75" s="92"/>
      <c r="G75" s="92"/>
      <c r="H75" s="92"/>
    </row>
    <row r="76" spans="1:8">
      <c r="A76" s="133" t="s">
        <v>122</v>
      </c>
      <c r="B76" s="133"/>
      <c r="C76" s="133"/>
      <c r="D76" s="133"/>
      <c r="E76" s="133"/>
      <c r="F76" s="133"/>
      <c r="G76" s="133"/>
      <c r="H76" s="133"/>
    </row>
    <row r="290" spans="1:14">
      <c r="A290" s="28"/>
      <c r="B290" s="28"/>
      <c r="C290" s="28"/>
      <c r="D290" s="28"/>
      <c r="E290" s="28"/>
      <c r="F290" s="28"/>
      <c r="G290" s="28"/>
      <c r="H290" s="28"/>
      <c r="I290" s="28"/>
      <c r="J290" s="28"/>
      <c r="K290" s="28"/>
      <c r="L290" s="28"/>
      <c r="M290" s="28"/>
      <c r="N290" s="28"/>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sheetData>
  <mergeCells count="119">
    <mergeCell ref="E26:E27"/>
    <mergeCell ref="F26:G26"/>
    <mergeCell ref="H26:H27"/>
    <mergeCell ref="A25:D25"/>
    <mergeCell ref="B21:C21"/>
    <mergeCell ref="E21:G21"/>
    <mergeCell ref="A24:C24"/>
    <mergeCell ref="E24:J24"/>
    <mergeCell ref="A26:A27"/>
    <mergeCell ref="B26:B27"/>
    <mergeCell ref="A22:J22"/>
    <mergeCell ref="E25:J25"/>
    <mergeCell ref="A23:J23"/>
    <mergeCell ref="K37:L37"/>
    <mergeCell ref="I37:J37"/>
    <mergeCell ref="B36:L36"/>
    <mergeCell ref="I38:J38"/>
    <mergeCell ref="K38:L38"/>
    <mergeCell ref="E37:F37"/>
    <mergeCell ref="B34:F34"/>
    <mergeCell ref="G34:H34"/>
    <mergeCell ref="B35:F35"/>
    <mergeCell ref="G35:H35"/>
    <mergeCell ref="A76:H76"/>
    <mergeCell ref="A68:H68"/>
    <mergeCell ref="A69:H73"/>
    <mergeCell ref="A74:H75"/>
    <mergeCell ref="B59:F59"/>
    <mergeCell ref="B60:F60"/>
    <mergeCell ref="A52:A60"/>
    <mergeCell ref="E38:F38"/>
    <mergeCell ref="A44:A50"/>
    <mergeCell ref="B50:F50"/>
    <mergeCell ref="B57:F57"/>
    <mergeCell ref="B58:F58"/>
    <mergeCell ref="A66:H66"/>
    <mergeCell ref="A67:H67"/>
    <mergeCell ref="A64:H64"/>
    <mergeCell ref="A65:H65"/>
    <mergeCell ref="A61:A63"/>
    <mergeCell ref="B62:D62"/>
    <mergeCell ref="G38:H38"/>
    <mergeCell ref="B61:H61"/>
    <mergeCell ref="E62:F62"/>
    <mergeCell ref="G62:H62"/>
    <mergeCell ref="E63:F63"/>
    <mergeCell ref="G63:H63"/>
    <mergeCell ref="B3:E3"/>
    <mergeCell ref="A12:A13"/>
    <mergeCell ref="A16:A17"/>
    <mergeCell ref="E16:E17"/>
    <mergeCell ref="F16:F17"/>
    <mergeCell ref="B14:C14"/>
    <mergeCell ref="E14:H14"/>
    <mergeCell ref="G16:J16"/>
    <mergeCell ref="A33:A35"/>
    <mergeCell ref="D26:D27"/>
    <mergeCell ref="I26:I27"/>
    <mergeCell ref="J26:J27"/>
    <mergeCell ref="B19:D19"/>
    <mergeCell ref="B16:D17"/>
    <mergeCell ref="C26:C27"/>
    <mergeCell ref="A28:J28"/>
    <mergeCell ref="G33:H33"/>
    <mergeCell ref="A30:J30"/>
    <mergeCell ref="A15:L15"/>
    <mergeCell ref="L16:L17"/>
    <mergeCell ref="A20:L20"/>
    <mergeCell ref="I14:J14"/>
    <mergeCell ref="B33:F33"/>
    <mergeCell ref="K16:K17"/>
    <mergeCell ref="A42:H42"/>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32:J32"/>
    <mergeCell ref="G37:H37"/>
    <mergeCell ref="B18:D18"/>
    <mergeCell ref="B63:D63"/>
    <mergeCell ref="B52:F53"/>
    <mergeCell ref="G52:H52"/>
    <mergeCell ref="B54:F54"/>
    <mergeCell ref="B55:F55"/>
    <mergeCell ref="B56:F56"/>
    <mergeCell ref="A36:A39"/>
    <mergeCell ref="B37:C37"/>
    <mergeCell ref="B38:C38"/>
    <mergeCell ref="B39:H39"/>
    <mergeCell ref="B48:F48"/>
    <mergeCell ref="B49:F49"/>
    <mergeCell ref="B51:E51"/>
    <mergeCell ref="F51:H51"/>
    <mergeCell ref="G44:H44"/>
    <mergeCell ref="B44:F45"/>
    <mergeCell ref="B46:F46"/>
    <mergeCell ref="B47:F47"/>
    <mergeCell ref="A43:H43"/>
    <mergeCell ref="A40:H40"/>
    <mergeCell ref="A41:H4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0E000000}">
          <x14:formula1>
            <xm:f>'Mikroliegumu sugas'!$D$1:$N$1</xm:f>
          </x14:formula1>
          <xm:sqref>B38:C38</xm:sqref>
        </x14:dataValidation>
        <x14:dataValidation type="list" allowBlank="1" showInputMessage="1" showErrorMessage="1" xr:uid="{00000000-0002-0000-0000-000010000000}">
          <x14:formula1>
            <xm:f>'3.2.+4. anketas daļa'!$A$17:$A$24</xm:f>
          </x14:formula1>
          <xm:sqref>B63:D63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1001</v>
      </c>
    </row>
    <row r="2" spans="1:1">
      <c r="A2" t="s">
        <v>13</v>
      </c>
    </row>
    <row r="3" spans="1:1">
      <c r="A3" t="s">
        <v>1002</v>
      </c>
    </row>
    <row r="4" spans="1:1">
      <c r="A4" t="s">
        <v>1003</v>
      </c>
    </row>
    <row r="5" spans="1:1">
      <c r="A5" t="s">
        <v>1004</v>
      </c>
    </row>
    <row r="6" spans="1:1">
      <c r="A6" t="s">
        <v>1005</v>
      </c>
    </row>
    <row r="7" spans="1:1">
      <c r="A7" t="s">
        <v>1006</v>
      </c>
    </row>
    <row r="8" spans="1:1">
      <c r="A8" t="s">
        <v>1007</v>
      </c>
    </row>
    <row r="9" spans="1:1">
      <c r="A9" s="8" t="s">
        <v>1008</v>
      </c>
    </row>
    <row r="10" spans="1:1">
      <c r="A10" t="s">
        <v>1009</v>
      </c>
    </row>
    <row r="11" spans="1:1">
      <c r="A11" t="s">
        <v>1010</v>
      </c>
    </row>
    <row r="12" spans="1:1">
      <c r="A12" s="9" t="s">
        <v>1011</v>
      </c>
    </row>
    <row r="13" spans="1:1">
      <c r="A13" t="s">
        <v>1012</v>
      </c>
    </row>
    <row r="14" spans="1:1">
      <c r="A14" t="s">
        <v>1013</v>
      </c>
    </row>
    <row r="16" spans="1:1">
      <c r="A16" t="s">
        <v>110</v>
      </c>
    </row>
    <row r="17" spans="1:1">
      <c r="A17" t="s">
        <v>1007</v>
      </c>
    </row>
    <row r="18" spans="1:1">
      <c r="A18" t="s">
        <v>114</v>
      </c>
    </row>
    <row r="19" spans="1:1">
      <c r="A19" t="s">
        <v>13</v>
      </c>
    </row>
    <row r="20" spans="1:1">
      <c r="A20" t="s">
        <v>1002</v>
      </c>
    </row>
    <row r="21" spans="1:1">
      <c r="A21" t="s">
        <v>1003</v>
      </c>
    </row>
    <row r="22" spans="1:1">
      <c r="A22" t="s">
        <v>1004</v>
      </c>
    </row>
    <row r="23" spans="1:1">
      <c r="A23" t="s">
        <v>1005</v>
      </c>
    </row>
    <row r="24" spans="1:1">
      <c r="A24" t="s">
        <v>1006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123</v>
      </c>
      <c r="B1" s="55" t="s">
        <v>33</v>
      </c>
      <c r="C1" s="55" t="s">
        <v>124</v>
      </c>
      <c r="D1" s="55" t="s">
        <v>125</v>
      </c>
      <c r="E1" s="55" t="s">
        <v>126</v>
      </c>
      <c r="F1" s="55" t="s">
        <v>127</v>
      </c>
      <c r="G1" s="55" t="s">
        <v>128</v>
      </c>
      <c r="H1" s="56" t="s">
        <v>129</v>
      </c>
      <c r="I1" s="55" t="s">
        <v>130</v>
      </c>
      <c r="J1" s="56" t="s">
        <v>131</v>
      </c>
      <c r="K1" s="55" t="s">
        <v>52</v>
      </c>
      <c r="L1" s="55" t="s">
        <v>132</v>
      </c>
    </row>
    <row r="2" spans="1:12">
      <c r="A2" s="57">
        <v>1</v>
      </c>
      <c r="B2" s="58">
        <v>986.84515999999996</v>
      </c>
      <c r="C2" s="59" t="s">
        <v>133</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133</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134</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134</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133</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133</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133</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134</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133</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134</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134</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134</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134</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133</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134</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134</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133</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133</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134</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133</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133</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134</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134</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134</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134</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133</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134</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133</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133</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133</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134</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133</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133</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133</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133</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134</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133</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133</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133</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133</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133</v>
      </c>
      <c r="D42" s="58">
        <v>0</v>
      </c>
      <c r="E42" s="58">
        <v>0</v>
      </c>
      <c r="F42" s="58">
        <v>0</v>
      </c>
      <c r="G42" s="58">
        <v>0</v>
      </c>
      <c r="H42" s="60">
        <f t="shared" si="0"/>
        <v>0</v>
      </c>
      <c r="I42" s="58">
        <v>0</v>
      </c>
      <c r="J42" s="60">
        <f t="shared" si="1"/>
        <v>0</v>
      </c>
      <c r="K42" s="1">
        <v>21</v>
      </c>
      <c r="L42" s="58">
        <v>0</v>
      </c>
    </row>
    <row r="43" spans="1:12">
      <c r="A43" s="57">
        <v>78</v>
      </c>
      <c r="B43" s="58">
        <v>19.502040999999998</v>
      </c>
      <c r="C43" s="59" t="s">
        <v>134</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133</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133</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133</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133</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133</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134</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134</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134</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133</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133</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134</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134</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134</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134</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134</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134</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133</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134</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134</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133</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133</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134</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134</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133</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133</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134</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134</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133</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134</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133</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133</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134</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133</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133</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134</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133</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133</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134</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133</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133</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134</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134</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133</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134</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133</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133</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133</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134</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133</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133</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133</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134</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133</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134</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134</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133</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134</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134</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133</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133</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133</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133</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133</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134</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134</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133</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133</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133</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133</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134</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133</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133</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133</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133</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133</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133</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133</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134</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133</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133</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133</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134</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134</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133</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133</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134</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134</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133</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134</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134</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134</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133</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133</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134</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133</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134</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133</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134</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134</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134</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133</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133</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133</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134</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133</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133</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134</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133</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133</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134</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134</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133</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133</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134</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134</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133</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133</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133</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134</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133</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134</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134</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134</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133</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134</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134</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134</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133</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134</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134</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134</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133</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134</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134</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134</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134</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133</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134</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134</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133</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134</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134</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133</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134</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133</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134</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133</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134</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134</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134</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134</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134</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133</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134</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134</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134</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133</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134</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134</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133</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133</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134</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133</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133</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133</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134</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133</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133</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134</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133</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134</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133</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134</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134</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134</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133</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133</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133</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133</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134</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134</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133</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134</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134</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133</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134</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134</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134</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134</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134</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134</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133</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133</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133</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134</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133</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133</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134</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133</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134</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134</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133</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134</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133</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133</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133</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134</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134</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134</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134</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133</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133</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134</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133</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133</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133</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133</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133</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133</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133</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133</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134</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133</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133</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133</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133</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134</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133</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134</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133</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134</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133</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133</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133</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133</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133</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133</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134</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133</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133</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134</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134</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133</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133</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134</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134</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133</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133</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134</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133</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133</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134</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133</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134</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134</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133</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134</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134</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134</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133</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134</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134</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134</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134</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133</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134</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134</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134</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134</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134</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133</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133</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133</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133</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134</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133</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133</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133</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134</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133</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133</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133</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134</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134</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134</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134</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134</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134</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134</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134</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133</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134</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134</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134</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133</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134</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133</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133</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134</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8" t="s">
        <v>135</v>
      </c>
      <c r="B1" s="208"/>
      <c r="C1" s="208"/>
      <c r="D1" s="208"/>
    </row>
    <row r="2" spans="1:8" ht="43.15">
      <c r="A2" s="54" t="s">
        <v>123</v>
      </c>
      <c r="B2" s="55" t="s">
        <v>136</v>
      </c>
      <c r="C2" s="55" t="s">
        <v>137</v>
      </c>
      <c r="D2" s="68" t="s">
        <v>138</v>
      </c>
    </row>
    <row r="3" spans="1:8">
      <c r="A3" s="70">
        <v>1</v>
      </c>
      <c r="B3" s="59">
        <v>3150</v>
      </c>
      <c r="C3" s="1">
        <v>75.197661999999994</v>
      </c>
      <c r="D3" s="69">
        <v>7.6200061618582587E-2</v>
      </c>
      <c r="E3" t="b">
        <f>EXACT(Anketa!$E$5,'Biotopi poligonos'!A3)</f>
        <v>0</v>
      </c>
      <c r="F3" t="str">
        <f>IF(E3=TRUE,COUNTIF($E$3:E3,TRUE),"")</f>
        <v/>
      </c>
      <c r="G3" t="str">
        <f>IFERROR(INDEX($B$3:$B$1772,MATCH(ROWS($F$3:F3),$F$3:$F$1772,0)),"")</f>
        <v>9080*</v>
      </c>
      <c r="H3">
        <f>IFERROR(INDEX($C$3:$C$1772,MATCH(ROWS($F$3:F3),$F$3:$F$1772,0)),"")</f>
        <v>18.071843000000001</v>
      </c>
    </row>
    <row r="4" spans="1:8">
      <c r="A4" s="70">
        <v>1</v>
      </c>
      <c r="B4" s="59" t="s">
        <v>139</v>
      </c>
      <c r="C4" s="1">
        <v>1.8681019999999999</v>
      </c>
      <c r="D4" s="69">
        <v>1.8930041669353681E-3</v>
      </c>
      <c r="E4" t="b">
        <f>EXACT(Anketa!$E$5,'Biotopi poligonos'!A4)</f>
        <v>0</v>
      </c>
      <c r="F4" t="str">
        <f>IF(E4=TRUE,COUNTIF($E$3:E4,TRUE),"")</f>
        <v/>
      </c>
      <c r="G4" t="str">
        <f>IFERROR(INDEX($B$3:$B$1772,MATCH(ROWS($F$3:F4),$F$3:$F$1772,0)),"")</f>
        <v>91E0*</v>
      </c>
      <c r="H4">
        <f>IFERROR(INDEX($C$3:$C$1772,MATCH(ROWS($F$3:F4),$F$3:$F$1772,0)),"")</f>
        <v>5.4019579999999996</v>
      </c>
    </row>
    <row r="5" spans="1:8">
      <c r="A5" s="70">
        <v>1</v>
      </c>
      <c r="B5" s="59">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59" t="s">
        <v>140</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59" t="s">
        <v>141</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142</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143</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144</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145</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146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140</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141</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142</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143</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144</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139</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145</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146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140</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142</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146</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140</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142</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143</v>
      </c>
      <c r="C41" s="1">
        <v>129.413432</v>
      </c>
      <c r="D41" s="69">
        <v>0.10798380670017071</v>
      </c>
      <c r="E41" t="b">
        <f>EXACT(Anketa!$E$5,'Biotopi poligonos'!A41)</f>
        <v>0</v>
      </c>
      <c r="F41" t="str">
        <f>IF(E41=TRUE,COUNTIF($E$3:E41,TRUE),"")</f>
        <v/>
      </c>
      <c r="G41" t="str">
        <f>IFERROR(INDEX($B$3:$B$1772,MATCH(ROWS($F$3:F41),$F$3:$F$1772,0)),"")</f>
        <v/>
      </c>
    </row>
    <row r="42" spans="1:7">
      <c r="A42" s="70">
        <v>15</v>
      </c>
      <c r="B42" s="59" t="s">
        <v>144</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147</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145</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139</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148</v>
      </c>
      <c r="C52" s="1">
        <v>0.10083</v>
      </c>
      <c r="D52" s="69">
        <v>2.1742854107976008E-5</v>
      </c>
      <c r="E52" t="b">
        <f>EXACT(Anketa!$E$5,'Biotopi poligonos'!A52)</f>
        <v>0</v>
      </c>
      <c r="F52" t="str">
        <f>IF(E52=TRUE,COUNTIF($E$3:E52,TRUE),"")</f>
        <v/>
      </c>
      <c r="G52" t="str">
        <f>IFERROR(INDEX($B$3:$B$1772,MATCH(ROWS($F$3:F52),$F$3:$F$1772,0)),"")</f>
        <v/>
      </c>
    </row>
    <row r="53" spans="1:7">
      <c r="A53" s="70">
        <v>32</v>
      </c>
      <c r="B53" s="59" t="s">
        <v>145</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149</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140</v>
      </c>
      <c r="C59" s="1">
        <v>17.864608</v>
      </c>
      <c r="D59" s="69">
        <v>3.8523015515241599E-3</v>
      </c>
      <c r="E59" t="b">
        <f>EXACT(Anketa!$E$5,'Biotopi poligonos'!A59)</f>
        <v>0</v>
      </c>
      <c r="F59" t="str">
        <f>IF(E59=TRUE,COUNTIF($E$3:E59,TRUE),"")</f>
        <v/>
      </c>
      <c r="G59" t="str">
        <f>IFERROR(INDEX($B$3:$B$1772,MATCH(ROWS($F$3:F59),$F$3:$F$1772,0)),"")</f>
        <v/>
      </c>
    </row>
    <row r="60" spans="1:7">
      <c r="A60" s="70">
        <v>32</v>
      </c>
      <c r="B60" s="59" t="s">
        <v>142</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150</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143</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144</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140</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142</v>
      </c>
      <c r="C67" s="1">
        <v>18.058973999999999</v>
      </c>
      <c r="D67" s="69">
        <v>0.2720569687721115</v>
      </c>
      <c r="E67" t="b">
        <f>EXACT(Anketa!$E$5,'Biotopi poligonos'!A67)</f>
        <v>0</v>
      </c>
      <c r="F67" t="str">
        <f>IF(E67=TRUE,COUNTIF($E$3:E67,TRUE),"")</f>
        <v/>
      </c>
      <c r="G67" t="str">
        <f>IFERROR(INDEX($B$3:$B$1772,MATCH(ROWS($F$3:F67),$F$3:$F$1772,0)),"")</f>
        <v/>
      </c>
    </row>
    <row r="68" spans="1:7">
      <c r="A68" s="70">
        <v>35</v>
      </c>
      <c r="B68" s="59" t="s">
        <v>144</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140</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142</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143</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145</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145</v>
      </c>
      <c r="C77" s="1">
        <v>15.938791</v>
      </c>
      <c r="D77" s="69">
        <v>0.94672548610230456</v>
      </c>
      <c r="E77" t="b">
        <f>EXACT(Anketa!$E$5,'Biotopi poligonos'!A77)</f>
        <v>0</v>
      </c>
      <c r="F77" t="str">
        <f>IF(E77=TRUE,COUNTIF($E$3:E77,TRUE),"")</f>
        <v/>
      </c>
      <c r="G77" t="str">
        <f>IFERROR(INDEX($B$3:$B$1772,MATCH(ROWS($F$3:F77),$F$3:$F$1772,0)),"")</f>
        <v/>
      </c>
    </row>
    <row r="78" spans="1:7">
      <c r="A78" s="71">
        <v>46</v>
      </c>
      <c r="B78" s="59" t="s">
        <v>145</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145</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145</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142</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145</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145</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140</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142</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143</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144</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140</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142</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140</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142</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143</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144</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145</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144</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140</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142</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143</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145</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140</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142</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143</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145</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140</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141</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142</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144</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148</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140</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142</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143</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140</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141</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142</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143</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148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145</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142</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140</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141</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143</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146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140</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142</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143</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144</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146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140</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142</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143</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144</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140</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142</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141</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143</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146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140</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141</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142</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143</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140</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142</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144</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146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140</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142</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143</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140</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142</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143</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145</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140</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142</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144</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145</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146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140</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141</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142</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143</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144</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142</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140</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144</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146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140</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142</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144</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146</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143</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145</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149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141</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145</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142</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145</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140</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141</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142</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143</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144</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140</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142</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142</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146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140</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141</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142</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143</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144</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147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146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140</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142</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143</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144</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145</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149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146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140</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141</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142</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143</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144</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141</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140</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142</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143</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144</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140</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142</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140</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142</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143</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144</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140</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142</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143</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142</v>
      </c>
      <c r="C320" s="1">
        <v>18.071843000000001</v>
      </c>
      <c r="D320" s="69">
        <v>0.33532880943526094</v>
      </c>
      <c r="E320" t="b">
        <f>EXACT(Anketa!$E$5,'Biotopi poligonos'!A320)</f>
        <v>1</v>
      </c>
      <c r="F320">
        <f>IF(E320=TRUE,COUNTIF($E$3:E320,TRUE),"")</f>
        <v>1</v>
      </c>
      <c r="G320" t="str">
        <f>IFERROR(INDEX($B$3:$B$1772,MATCH(ROWS($F$3:F320),$F$3:$F$1772,0)),"")</f>
        <v/>
      </c>
    </row>
    <row r="321" spans="1:7">
      <c r="A321" s="70">
        <v>112</v>
      </c>
      <c r="B321" s="59" t="s">
        <v>144</v>
      </c>
      <c r="C321" s="1">
        <v>5.4019579999999996</v>
      </c>
      <c r="D321" s="69">
        <v>0.10023505321285067</v>
      </c>
      <c r="E321" t="b">
        <f>EXACT(Anketa!$E$5,'Biotopi poligonos'!A321)</f>
        <v>1</v>
      </c>
      <c r="F321">
        <f>IF(E321=TRUE,COUNTIF($E$3:E321,TRUE),"")</f>
        <v>2</v>
      </c>
      <c r="G321" t="str">
        <f>IFERROR(INDEX($B$3:$B$1772,MATCH(ROWS($F$3:F321),$F$3:$F$1772,0)),"")</f>
        <v/>
      </c>
    </row>
    <row r="322" spans="1:7">
      <c r="A322" s="70">
        <v>116</v>
      </c>
      <c r="B322" s="59" t="s">
        <v>140</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142</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143</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145</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148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145</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140</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141</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142</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145</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146</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140</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142</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143</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149</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140</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141</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150</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143</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144</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148</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145</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140</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142</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150</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143</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144</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140</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141</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142</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143</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144</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147</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142</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143</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140</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141</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142</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143</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144</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145</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142</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142</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144</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145</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145</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143</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146</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140</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141</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142</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143</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144</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147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145</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140</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142</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143</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144</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145</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145</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140</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142</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143</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148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145</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140</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142</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143</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144</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140</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142</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143</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140</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142</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143</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144</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140</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142</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145</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142</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150</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145</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141</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142</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146</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142</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143</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140</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142</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143</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139</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148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145</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140</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142</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144</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140</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141</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142</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144</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146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140</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142</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143</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145</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145</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140</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141</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142</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143</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144</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140</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141</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142</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139</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145</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146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140</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141</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142</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143</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144</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145</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140</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142</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143</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144</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140</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142</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143</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140</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142</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143</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145</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142</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146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140</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142</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143</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149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145</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140</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140</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142</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145</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142</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143</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145</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146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140</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142</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143</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144</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147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148</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145</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144</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145</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142</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145</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141</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144</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146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140</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142</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143</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146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140</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142</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143</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140</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142</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144</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139</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145</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146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140</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141</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142</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143</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144</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145</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149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146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140</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141</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142</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143</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144</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140</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142</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143</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144</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145</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140</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141</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142</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143</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140</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141</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142</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143</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144</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146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140</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141</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142</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143</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140</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141</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142</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144</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140</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141</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142</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150</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143</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144</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145</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140</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142</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143</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144</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139</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148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145</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140</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142</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143</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145</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146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140</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143</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146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140</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143</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140</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142</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143</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144</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140</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142</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143</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148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145</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149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140</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141</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144</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140</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141</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144</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142</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143</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144</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145</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140</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150</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146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140</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142</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143</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145</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141</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140</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142</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143</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148</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145</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140</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150</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144</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140</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141</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142</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144</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145</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146</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140</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141</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142</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143</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144</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140</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143</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145</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142</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143</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144</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145</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140</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146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140</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141</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142</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143</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144</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146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140</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141</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142</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143</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144</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145</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144</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140</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141</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142</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143</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144</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146</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140</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142</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143</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140</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142</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143</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144</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139</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148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145</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146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140</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142</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143</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144</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140</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142</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150</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143</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146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140</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142</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143</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142</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146</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140</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142</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143</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146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140</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141</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142</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143</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144</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140</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141</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142</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143</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144</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140</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142</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148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145</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143</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140</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141</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142</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140</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143</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145</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149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140</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141</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142</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144</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140</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142</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143</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140</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142</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143</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144</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146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140</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142</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143</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144</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145</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140</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142</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146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140</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141</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143</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140</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142</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146</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140</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142</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143</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142</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144</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146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140</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141</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142</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143</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147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140</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142</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143</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146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140</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142</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143</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146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140</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143</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140</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143</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146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143</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140</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142</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143</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140</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142</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144</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148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145</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154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140</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140</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143</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145</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146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140</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142</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143</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144</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146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145</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146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140</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143</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140</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143</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144</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146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140</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143</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140</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142</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143</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140</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142</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140</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143</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139</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145</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144</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140</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141</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145</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149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140</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141</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142</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143</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144</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145</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146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140</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142</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143</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140</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142</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143</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144</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140</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142</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143</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144</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140</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142</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143</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144</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146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140</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143</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140</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140</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143</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140</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143</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140</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142</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143</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148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140</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142</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143</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144</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139</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148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145</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140</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143</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148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145</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149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144</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140</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142</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144</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145</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149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140</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142</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143</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144</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140</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141</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142</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143</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144</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145</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140</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141</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142</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144</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140</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142</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144</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142</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143</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146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143</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146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140</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143</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144</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146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140</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143</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140</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142</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143</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146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140</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142</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143</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144</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147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145</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140</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143</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144</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142</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144</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147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140</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141</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144</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140</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141</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142</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143</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144</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145</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140</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141</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142</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143</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144</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142</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146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140</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141</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142</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143</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144</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148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145</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149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140</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142</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144</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140</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143</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140</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142</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143</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144</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145</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140</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143</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144</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140</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141</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142</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143</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148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145</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140</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142</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143</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144</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147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146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140</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141</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142</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143</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144</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146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140</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143</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146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140</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141</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142</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143</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144</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146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140</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142</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143</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142</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146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140</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142</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143</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140</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142</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143</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148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145</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140</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143</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144</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145</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146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140</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141</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142</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143</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144</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146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140</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142</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143</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140</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141</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142</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144</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139</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148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145</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149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140</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141</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142</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144</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146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140</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142</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143</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146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140</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143</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139</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148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145</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146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140</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142</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143</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146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140</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142</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143</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144</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146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140</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141</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142</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143</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145</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149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140</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142</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144</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145</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140</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142</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143</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144</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140</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142</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144</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146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140</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141</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142</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143</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144</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145</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140</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142</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143</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142</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143</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144</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140</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141</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142</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144</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140</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142</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144</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146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140</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143</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140</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142</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143</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144</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140</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141</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142</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144</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145</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146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140</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143</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142</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142</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144</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140</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141</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142</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140</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142</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143</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144</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145</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140</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140</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142</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144</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145</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140</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142</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140</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144</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140</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140</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142</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143</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146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140</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142</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143</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140</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140</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142</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143</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144</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145</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140</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142</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140</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143</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146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140</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143</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145</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146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140</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141</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142</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143</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144</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145</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140</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141</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142</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143</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144</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146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140</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142</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143</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142</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142</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143</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146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140</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142</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143</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145</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145</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140</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148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145</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140</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143</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148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145</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140</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143</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145</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146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140</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142</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143</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146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140</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143</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140</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141</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142</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140</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143</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142</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144</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148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145</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142</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144</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146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140</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142</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143</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140</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142</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143</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144</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146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141</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143</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144</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140</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142</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143</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140</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142</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143</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140</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141</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142</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144</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140</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144</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140</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142</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141</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142</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144</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140</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142</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143</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144</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142</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155</v>
      </c>
      <c r="B1" s="51" t="s">
        <v>156</v>
      </c>
    </row>
    <row r="2" spans="1:2">
      <c r="A2">
        <v>1110</v>
      </c>
      <c r="B2" s="52">
        <v>296.14945299999999</v>
      </c>
    </row>
    <row r="3" spans="1:2">
      <c r="A3" t="s">
        <v>157</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158</v>
      </c>
      <c r="B9" s="52">
        <v>184.40663000000001</v>
      </c>
    </row>
    <row r="10" spans="1:2">
      <c r="A10">
        <v>1640</v>
      </c>
      <c r="B10" s="52">
        <v>32.253346000000001</v>
      </c>
    </row>
    <row r="11" spans="1:2">
      <c r="A11">
        <v>2110</v>
      </c>
      <c r="B11" s="52">
        <v>134.548362</v>
      </c>
    </row>
    <row r="12" spans="1:2">
      <c r="A12">
        <v>2120</v>
      </c>
      <c r="B12" s="52">
        <v>314.56304799999998</v>
      </c>
    </row>
    <row r="13" spans="1:2">
      <c r="A13" t="s">
        <v>152</v>
      </c>
      <c r="B13" s="52">
        <v>1118.762007</v>
      </c>
    </row>
    <row r="14" spans="1:2">
      <c r="A14" t="s">
        <v>159</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160</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161</v>
      </c>
      <c r="B29" s="52">
        <v>205.49875</v>
      </c>
    </row>
    <row r="30" spans="1:2">
      <c r="A30" t="s">
        <v>139</v>
      </c>
      <c r="B30" s="52">
        <v>270.51240200000001</v>
      </c>
    </row>
    <row r="31" spans="1:2">
      <c r="A31">
        <v>6210</v>
      </c>
      <c r="B31" s="52">
        <v>2754.8033049999999</v>
      </c>
    </row>
    <row r="32" spans="1:2">
      <c r="A32" t="s">
        <v>148</v>
      </c>
      <c r="B32" s="52">
        <v>127.808104</v>
      </c>
    </row>
    <row r="33" spans="1:2">
      <c r="A33" t="s">
        <v>145</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149</v>
      </c>
      <c r="B38" s="52">
        <v>1395.2328729999999</v>
      </c>
    </row>
    <row r="39" spans="1:2">
      <c r="A39" t="s">
        <v>146</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153</v>
      </c>
      <c r="B44" s="52">
        <v>578.346767</v>
      </c>
    </row>
    <row r="45" spans="1:2">
      <c r="A45" t="s">
        <v>154</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140</v>
      </c>
      <c r="B50" s="52">
        <v>27977.709726000001</v>
      </c>
    </row>
    <row r="51" spans="1:2">
      <c r="A51" t="s">
        <v>141</v>
      </c>
      <c r="B51" s="52">
        <v>4570.2387849999996</v>
      </c>
    </row>
    <row r="52" spans="1:2">
      <c r="A52">
        <v>9050</v>
      </c>
      <c r="B52" s="52">
        <v>7200.9539089999998</v>
      </c>
    </row>
    <row r="53" spans="1:2">
      <c r="A53">
        <v>9060</v>
      </c>
      <c r="B53" s="52">
        <v>741.69055200000003</v>
      </c>
    </row>
    <row r="54" spans="1:2">
      <c r="A54">
        <v>9070</v>
      </c>
      <c r="B54" s="52">
        <v>184.54227399999999</v>
      </c>
    </row>
    <row r="55" spans="1:2">
      <c r="A55" t="s">
        <v>142</v>
      </c>
      <c r="B55" s="52">
        <v>8941.7609250000005</v>
      </c>
    </row>
    <row r="56" spans="1:2">
      <c r="A56">
        <v>9160</v>
      </c>
      <c r="B56" s="52">
        <v>1143.453812</v>
      </c>
    </row>
    <row r="57" spans="1:2">
      <c r="A57" t="s">
        <v>150</v>
      </c>
      <c r="B57" s="52">
        <v>4223.3933100000004</v>
      </c>
    </row>
    <row r="58" spans="1:2">
      <c r="A58" t="s">
        <v>143</v>
      </c>
      <c r="B58" s="52">
        <v>33176.504542000002</v>
      </c>
    </row>
    <row r="59" spans="1:2">
      <c r="A59" t="s">
        <v>144</v>
      </c>
      <c r="B59" s="52">
        <v>4427.5539719999997</v>
      </c>
    </row>
    <row r="60" spans="1:2">
      <c r="A60" t="s">
        <v>151</v>
      </c>
      <c r="B60" s="52">
        <v>745.48170900000002</v>
      </c>
    </row>
    <row r="61" spans="1:2">
      <c r="A61" t="s">
        <v>147</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162</v>
      </c>
      <c r="B1" t="s">
        <v>163</v>
      </c>
      <c r="D1" t="s">
        <v>164</v>
      </c>
      <c r="E1" t="s">
        <v>165</v>
      </c>
      <c r="F1" t="s">
        <v>166</v>
      </c>
      <c r="G1" t="s">
        <v>167</v>
      </c>
      <c r="H1" t="s">
        <v>168</v>
      </c>
      <c r="I1" t="s">
        <v>169</v>
      </c>
      <c r="J1" t="s">
        <v>170</v>
      </c>
      <c r="K1" t="s">
        <v>171</v>
      </c>
      <c r="L1" s="23" t="s">
        <v>172</v>
      </c>
      <c r="M1" t="s">
        <v>173</v>
      </c>
      <c r="N1" t="s">
        <v>174</v>
      </c>
    </row>
    <row r="2" spans="1:14" ht="28.9">
      <c r="A2" s="13" t="s">
        <v>175</v>
      </c>
      <c r="B2" s="15" t="s">
        <v>176</v>
      </c>
      <c r="D2" s="13" t="s">
        <v>175</v>
      </c>
      <c r="E2" s="13" t="s">
        <v>177</v>
      </c>
      <c r="F2" s="31" t="s">
        <v>178</v>
      </c>
      <c r="G2" s="13" t="s">
        <v>179</v>
      </c>
      <c r="H2" s="23" t="s">
        <v>180</v>
      </c>
      <c r="I2" s="13" t="s">
        <v>181</v>
      </c>
      <c r="J2" s="13" t="s">
        <v>182</v>
      </c>
      <c r="K2" s="13" t="s">
        <v>183</v>
      </c>
      <c r="L2" s="24" t="s">
        <v>184</v>
      </c>
      <c r="M2" s="13" t="s">
        <v>185</v>
      </c>
      <c r="N2" s="13" t="s">
        <v>186</v>
      </c>
    </row>
    <row r="3" spans="1:14" ht="28.9">
      <c r="A3" s="13" t="s">
        <v>187</v>
      </c>
      <c r="B3" s="15" t="s">
        <v>188</v>
      </c>
      <c r="D3" s="13" t="s">
        <v>187</v>
      </c>
      <c r="E3" s="13" t="s">
        <v>189</v>
      </c>
      <c r="F3" s="31" t="s">
        <v>190</v>
      </c>
      <c r="H3" s="24" t="s">
        <v>191</v>
      </c>
      <c r="I3" s="13" t="s">
        <v>192</v>
      </c>
      <c r="J3" s="13" t="s">
        <v>193</v>
      </c>
      <c r="K3" s="13" t="s">
        <v>194</v>
      </c>
      <c r="L3" s="24" t="s">
        <v>195</v>
      </c>
      <c r="M3" s="13" t="s">
        <v>196</v>
      </c>
      <c r="N3" s="13" t="s">
        <v>197</v>
      </c>
    </row>
    <row r="4" spans="1:14">
      <c r="A4" s="13" t="s">
        <v>198</v>
      </c>
      <c r="B4" s="15" t="s">
        <v>199</v>
      </c>
      <c r="D4" s="13" t="s">
        <v>198</v>
      </c>
      <c r="E4" s="13" t="s">
        <v>200</v>
      </c>
      <c r="F4" s="31" t="s">
        <v>201</v>
      </c>
      <c r="H4" s="24" t="s">
        <v>202</v>
      </c>
      <c r="J4" s="13" t="s">
        <v>203</v>
      </c>
      <c r="K4" s="13" t="s">
        <v>204</v>
      </c>
      <c r="L4" s="24" t="s">
        <v>205</v>
      </c>
      <c r="M4" s="13" t="s">
        <v>206</v>
      </c>
      <c r="N4" s="13" t="s">
        <v>207</v>
      </c>
    </row>
    <row r="5" spans="1:14">
      <c r="A5" s="13" t="s">
        <v>177</v>
      </c>
      <c r="B5" s="15" t="s">
        <v>208</v>
      </c>
      <c r="E5" s="13" t="s">
        <v>209</v>
      </c>
      <c r="F5" s="31" t="s">
        <v>210</v>
      </c>
      <c r="H5" s="24" t="s">
        <v>211</v>
      </c>
      <c r="J5" s="13" t="s">
        <v>212</v>
      </c>
      <c r="K5" s="13" t="s">
        <v>213</v>
      </c>
      <c r="L5" s="24" t="s">
        <v>214</v>
      </c>
      <c r="M5" s="13" t="s">
        <v>215</v>
      </c>
    </row>
    <row r="6" spans="1:14">
      <c r="A6" s="13" t="s">
        <v>189</v>
      </c>
      <c r="B6" s="15" t="s">
        <v>216</v>
      </c>
      <c r="E6" s="13" t="s">
        <v>217</v>
      </c>
      <c r="F6" s="31" t="s">
        <v>218</v>
      </c>
      <c r="H6" s="24" t="s">
        <v>219</v>
      </c>
      <c r="J6" s="13" t="s">
        <v>220</v>
      </c>
      <c r="K6" s="13" t="s">
        <v>221</v>
      </c>
      <c r="L6" s="24" t="s">
        <v>222</v>
      </c>
      <c r="M6" s="13" t="s">
        <v>223</v>
      </c>
    </row>
    <row r="7" spans="1:14" ht="28.9">
      <c r="A7" s="13" t="s">
        <v>200</v>
      </c>
      <c r="B7" s="15" t="s">
        <v>224</v>
      </c>
      <c r="E7" s="13" t="s">
        <v>225</v>
      </c>
      <c r="F7" s="31" t="s">
        <v>226</v>
      </c>
      <c r="H7" s="24" t="s">
        <v>227</v>
      </c>
      <c r="J7" s="13" t="s">
        <v>228</v>
      </c>
      <c r="K7" s="13" t="s">
        <v>229</v>
      </c>
      <c r="L7" s="32" t="s">
        <v>230</v>
      </c>
    </row>
    <row r="8" spans="1:14" ht="28.9">
      <c r="A8" s="13" t="s">
        <v>209</v>
      </c>
      <c r="B8" s="15" t="s">
        <v>231</v>
      </c>
      <c r="E8" s="13" t="s">
        <v>232</v>
      </c>
      <c r="F8" s="31" t="s">
        <v>233</v>
      </c>
      <c r="H8" s="24" t="s">
        <v>234</v>
      </c>
      <c r="J8" s="13" t="s">
        <v>235</v>
      </c>
      <c r="K8" s="13" t="s">
        <v>236</v>
      </c>
      <c r="L8" s="24" t="s">
        <v>237</v>
      </c>
    </row>
    <row r="9" spans="1:14">
      <c r="A9" s="13" t="s">
        <v>217</v>
      </c>
      <c r="B9" s="15" t="s">
        <v>238</v>
      </c>
      <c r="E9" s="13" t="s">
        <v>239</v>
      </c>
      <c r="F9" s="31" t="s">
        <v>240</v>
      </c>
      <c r="H9" s="24" t="s">
        <v>241</v>
      </c>
      <c r="J9" s="13" t="s">
        <v>242</v>
      </c>
      <c r="K9" s="13" t="s">
        <v>243</v>
      </c>
      <c r="L9" s="33" t="s">
        <v>244</v>
      </c>
    </row>
    <row r="10" spans="1:14" ht="28.9">
      <c r="A10" s="13" t="s">
        <v>225</v>
      </c>
      <c r="B10" s="15" t="s">
        <v>245</v>
      </c>
      <c r="E10" s="13" t="s">
        <v>246</v>
      </c>
      <c r="F10" s="31" t="s">
        <v>247</v>
      </c>
      <c r="H10" s="24" t="s">
        <v>248</v>
      </c>
      <c r="J10" s="13" t="s">
        <v>249</v>
      </c>
      <c r="K10" s="13" t="s">
        <v>250</v>
      </c>
      <c r="L10" s="24" t="s">
        <v>251</v>
      </c>
    </row>
    <row r="11" spans="1:14" ht="28.9">
      <c r="A11" s="13" t="s">
        <v>232</v>
      </c>
      <c r="B11" s="15" t="s">
        <v>252</v>
      </c>
      <c r="E11" s="13" t="s">
        <v>253</v>
      </c>
      <c r="F11" s="31" t="s">
        <v>254</v>
      </c>
      <c r="H11" s="24" t="s">
        <v>255</v>
      </c>
      <c r="J11" s="12" t="s">
        <v>256</v>
      </c>
      <c r="K11" s="13" t="s">
        <v>257</v>
      </c>
      <c r="L11" s="24" t="s">
        <v>258</v>
      </c>
    </row>
    <row r="12" spans="1:14" ht="28.9">
      <c r="A12" s="13" t="s">
        <v>239</v>
      </c>
      <c r="B12" s="15" t="s">
        <v>259</v>
      </c>
      <c r="E12" s="13" t="s">
        <v>260</v>
      </c>
      <c r="F12" s="31" t="s">
        <v>261</v>
      </c>
      <c r="H12" s="24" t="s">
        <v>262</v>
      </c>
      <c r="J12" s="13" t="s">
        <v>263</v>
      </c>
      <c r="K12" s="13" t="s">
        <v>264</v>
      </c>
      <c r="L12" s="24" t="s">
        <v>265</v>
      </c>
    </row>
    <row r="13" spans="1:14">
      <c r="A13" s="13" t="s">
        <v>246</v>
      </c>
      <c r="B13" s="15" t="s">
        <v>266</v>
      </c>
      <c r="E13" s="13" t="s">
        <v>267</v>
      </c>
      <c r="F13" s="31" t="s">
        <v>268</v>
      </c>
      <c r="H13" s="24" t="s">
        <v>269</v>
      </c>
      <c r="J13" s="13" t="s">
        <v>270</v>
      </c>
      <c r="K13" s="13" t="s">
        <v>271</v>
      </c>
      <c r="L13" s="24" t="s">
        <v>272</v>
      </c>
    </row>
    <row r="14" spans="1:14" ht="28.9">
      <c r="A14" s="13" t="s">
        <v>253</v>
      </c>
      <c r="B14" s="15" t="s">
        <v>273</v>
      </c>
      <c r="E14" s="13" t="s">
        <v>274</v>
      </c>
      <c r="F14" s="31" t="s">
        <v>275</v>
      </c>
      <c r="H14" s="24" t="s">
        <v>276</v>
      </c>
      <c r="K14" s="13" t="s">
        <v>277</v>
      </c>
      <c r="L14" s="24" t="s">
        <v>278</v>
      </c>
    </row>
    <row r="15" spans="1:14">
      <c r="A15" s="13" t="s">
        <v>260</v>
      </c>
      <c r="B15" s="15" t="s">
        <v>279</v>
      </c>
      <c r="E15" s="13" t="s">
        <v>280</v>
      </c>
      <c r="F15" s="31" t="s">
        <v>281</v>
      </c>
      <c r="H15" s="24" t="s">
        <v>282</v>
      </c>
      <c r="K15" s="13" t="s">
        <v>283</v>
      </c>
      <c r="L15" s="24" t="s">
        <v>284</v>
      </c>
    </row>
    <row r="16" spans="1:14">
      <c r="A16" s="13" t="s">
        <v>267</v>
      </c>
      <c r="B16" s="15" t="s">
        <v>285</v>
      </c>
      <c r="E16" s="13" t="s">
        <v>286</v>
      </c>
      <c r="F16" s="31" t="s">
        <v>287</v>
      </c>
      <c r="H16" s="24" t="s">
        <v>288</v>
      </c>
      <c r="K16" s="13" t="s">
        <v>289</v>
      </c>
      <c r="L16" s="24" t="s">
        <v>290</v>
      </c>
    </row>
    <row r="17" spans="1:12">
      <c r="A17" s="13" t="s">
        <v>274</v>
      </c>
      <c r="B17" s="15" t="s">
        <v>291</v>
      </c>
      <c r="E17" s="13" t="s">
        <v>292</v>
      </c>
      <c r="F17" s="31" t="s">
        <v>293</v>
      </c>
      <c r="H17" s="24" t="s">
        <v>294</v>
      </c>
      <c r="K17" s="13" t="s">
        <v>295</v>
      </c>
      <c r="L17" s="24" t="s">
        <v>296</v>
      </c>
    </row>
    <row r="18" spans="1:12">
      <c r="A18" s="13" t="s">
        <v>280</v>
      </c>
      <c r="B18" s="15" t="s">
        <v>297</v>
      </c>
      <c r="E18" s="13" t="s">
        <v>298</v>
      </c>
      <c r="F18" s="31" t="s">
        <v>299</v>
      </c>
      <c r="H18" s="24" t="s">
        <v>300</v>
      </c>
      <c r="K18" s="13" t="s">
        <v>301</v>
      </c>
      <c r="L18" s="24" t="s">
        <v>302</v>
      </c>
    </row>
    <row r="19" spans="1:12">
      <c r="A19" s="13" t="s">
        <v>286</v>
      </c>
      <c r="B19" s="15" t="s">
        <v>303</v>
      </c>
      <c r="E19" s="13" t="s">
        <v>304</v>
      </c>
      <c r="F19" s="31" t="s">
        <v>305</v>
      </c>
      <c r="H19" s="24" t="s">
        <v>306</v>
      </c>
      <c r="K19" s="13" t="s">
        <v>307</v>
      </c>
      <c r="L19" s="24" t="s">
        <v>308</v>
      </c>
    </row>
    <row r="20" spans="1:12">
      <c r="A20" s="13" t="s">
        <v>292</v>
      </c>
      <c r="B20" s="15" t="s">
        <v>309</v>
      </c>
      <c r="E20" s="13" t="s">
        <v>310</v>
      </c>
      <c r="F20" s="31" t="s">
        <v>311</v>
      </c>
      <c r="H20" s="24" t="s">
        <v>312</v>
      </c>
      <c r="K20" s="13" t="s">
        <v>313</v>
      </c>
      <c r="L20" s="24" t="s">
        <v>314</v>
      </c>
    </row>
    <row r="21" spans="1:12">
      <c r="A21" s="13" t="s">
        <v>298</v>
      </c>
      <c r="B21" s="15" t="s">
        <v>315</v>
      </c>
      <c r="E21" s="13" t="s">
        <v>316</v>
      </c>
      <c r="F21" s="31" t="s">
        <v>317</v>
      </c>
      <c r="H21" s="24" t="s">
        <v>318</v>
      </c>
      <c r="K21" s="13" t="s">
        <v>319</v>
      </c>
      <c r="L21" s="24" t="s">
        <v>320</v>
      </c>
    </row>
    <row r="22" spans="1:12" ht="28.9">
      <c r="A22" s="13" t="s">
        <v>304</v>
      </c>
      <c r="B22" s="15" t="s">
        <v>321</v>
      </c>
      <c r="E22" s="13" t="s">
        <v>322</v>
      </c>
      <c r="F22" s="31" t="s">
        <v>323</v>
      </c>
      <c r="H22" s="24" t="s">
        <v>324</v>
      </c>
      <c r="K22" s="13" t="s">
        <v>325</v>
      </c>
      <c r="L22" s="24" t="s">
        <v>326</v>
      </c>
    </row>
    <row r="23" spans="1:12">
      <c r="A23" s="13" t="s">
        <v>310</v>
      </c>
      <c r="B23" s="15" t="s">
        <v>327</v>
      </c>
      <c r="E23" s="13" t="s">
        <v>328</v>
      </c>
      <c r="F23" s="31" t="s">
        <v>329</v>
      </c>
      <c r="H23" s="24" t="s">
        <v>330</v>
      </c>
      <c r="K23" s="13" t="s">
        <v>331</v>
      </c>
      <c r="L23" s="24" t="s">
        <v>332</v>
      </c>
    </row>
    <row r="24" spans="1:12">
      <c r="A24" s="13" t="s">
        <v>316</v>
      </c>
      <c r="B24" s="15" t="s">
        <v>333</v>
      </c>
      <c r="E24" s="13" t="s">
        <v>334</v>
      </c>
      <c r="F24" s="31" t="s">
        <v>335</v>
      </c>
      <c r="H24" s="24" t="s">
        <v>336</v>
      </c>
      <c r="K24" s="13" t="s">
        <v>337</v>
      </c>
      <c r="L24" s="24" t="s">
        <v>338</v>
      </c>
    </row>
    <row r="25" spans="1:12">
      <c r="A25" s="13" t="s">
        <v>322</v>
      </c>
      <c r="B25" s="15" t="s">
        <v>339</v>
      </c>
      <c r="E25" s="13" t="s">
        <v>340</v>
      </c>
      <c r="F25" s="31" t="s">
        <v>341</v>
      </c>
      <c r="H25" s="24" t="s">
        <v>342</v>
      </c>
      <c r="K25" s="13" t="s">
        <v>343</v>
      </c>
      <c r="L25" s="24" t="s">
        <v>344</v>
      </c>
    </row>
    <row r="26" spans="1:12" ht="28.9">
      <c r="A26" s="13" t="s">
        <v>328</v>
      </c>
      <c r="B26" s="15" t="s">
        <v>345</v>
      </c>
      <c r="E26" s="13" t="s">
        <v>346</v>
      </c>
      <c r="F26" s="31" t="s">
        <v>347</v>
      </c>
      <c r="H26" s="24" t="s">
        <v>348</v>
      </c>
      <c r="K26" s="13" t="s">
        <v>349</v>
      </c>
      <c r="L26" s="24" t="s">
        <v>350</v>
      </c>
    </row>
    <row r="27" spans="1:12">
      <c r="A27" s="13" t="s">
        <v>334</v>
      </c>
      <c r="B27" s="15" t="s">
        <v>351</v>
      </c>
      <c r="E27" s="13" t="s">
        <v>352</v>
      </c>
      <c r="F27" s="31" t="s">
        <v>353</v>
      </c>
      <c r="H27" s="24" t="s">
        <v>354</v>
      </c>
      <c r="K27" s="13" t="s">
        <v>355</v>
      </c>
      <c r="L27" s="24" t="s">
        <v>356</v>
      </c>
    </row>
    <row r="28" spans="1:12">
      <c r="A28" s="13" t="s">
        <v>340</v>
      </c>
      <c r="B28" s="15" t="s">
        <v>357</v>
      </c>
      <c r="E28" s="13" t="s">
        <v>358</v>
      </c>
      <c r="F28" s="31" t="s">
        <v>359</v>
      </c>
      <c r="H28" s="24" t="s">
        <v>360</v>
      </c>
      <c r="L28" s="24" t="s">
        <v>361</v>
      </c>
    </row>
    <row r="29" spans="1:12">
      <c r="A29" s="13" t="s">
        <v>346</v>
      </c>
      <c r="B29" s="15" t="s">
        <v>362</v>
      </c>
      <c r="E29" s="13" t="s">
        <v>363</v>
      </c>
      <c r="F29" s="31" t="s">
        <v>364</v>
      </c>
      <c r="H29" s="24" t="s">
        <v>365</v>
      </c>
      <c r="L29" s="24" t="s">
        <v>366</v>
      </c>
    </row>
    <row r="30" spans="1:12">
      <c r="A30" s="13" t="s">
        <v>352</v>
      </c>
      <c r="B30" s="15" t="s">
        <v>367</v>
      </c>
      <c r="E30" s="13" t="s">
        <v>368</v>
      </c>
      <c r="F30" s="31" t="s">
        <v>369</v>
      </c>
      <c r="H30" s="24" t="s">
        <v>370</v>
      </c>
      <c r="L30" s="24" t="s">
        <v>371</v>
      </c>
    </row>
    <row r="31" spans="1:12">
      <c r="A31" s="13" t="s">
        <v>358</v>
      </c>
      <c r="B31" s="15" t="s">
        <v>372</v>
      </c>
      <c r="E31" s="13" t="s">
        <v>373</v>
      </c>
      <c r="F31" s="31" t="s">
        <v>374</v>
      </c>
      <c r="H31" s="24" t="s">
        <v>375</v>
      </c>
      <c r="L31" s="24" t="s">
        <v>376</v>
      </c>
    </row>
    <row r="32" spans="1:12">
      <c r="A32" s="13" t="s">
        <v>363</v>
      </c>
      <c r="B32" s="15" t="s">
        <v>377</v>
      </c>
      <c r="E32" s="13" t="s">
        <v>378</v>
      </c>
      <c r="F32" s="31" t="s">
        <v>379</v>
      </c>
      <c r="H32" s="24" t="s">
        <v>380</v>
      </c>
      <c r="L32" s="24" t="s">
        <v>381</v>
      </c>
    </row>
    <row r="33" spans="1:12">
      <c r="A33" s="13" t="s">
        <v>368</v>
      </c>
      <c r="B33" s="15" t="s">
        <v>382</v>
      </c>
      <c r="E33" s="13" t="s">
        <v>383</v>
      </c>
      <c r="F33" s="31" t="s">
        <v>384</v>
      </c>
      <c r="L33" s="24" t="s">
        <v>385</v>
      </c>
    </row>
    <row r="34" spans="1:12">
      <c r="A34" s="13" t="s">
        <v>373</v>
      </c>
      <c r="B34" s="15" t="s">
        <v>386</v>
      </c>
      <c r="E34" s="13" t="s">
        <v>387</v>
      </c>
      <c r="F34" s="31" t="s">
        <v>388</v>
      </c>
      <c r="L34" s="24" t="s">
        <v>389</v>
      </c>
    </row>
    <row r="35" spans="1:12">
      <c r="A35" s="13" t="s">
        <v>378</v>
      </c>
      <c r="B35" s="15" t="s">
        <v>390</v>
      </c>
      <c r="E35" s="13" t="s">
        <v>391</v>
      </c>
      <c r="F35" s="31" t="s">
        <v>392</v>
      </c>
      <c r="L35" s="24" t="s">
        <v>393</v>
      </c>
    </row>
    <row r="36" spans="1:12">
      <c r="A36" s="13" t="s">
        <v>383</v>
      </c>
      <c r="B36" s="15" t="s">
        <v>394</v>
      </c>
      <c r="E36" s="12" t="s">
        <v>395</v>
      </c>
      <c r="F36" s="31" t="s">
        <v>396</v>
      </c>
      <c r="L36" s="24" t="s">
        <v>397</v>
      </c>
    </row>
    <row r="37" spans="1:12">
      <c r="A37" s="13" t="s">
        <v>387</v>
      </c>
      <c r="B37" s="15" t="s">
        <v>398</v>
      </c>
      <c r="F37" s="31" t="s">
        <v>399</v>
      </c>
      <c r="L37" s="24" t="s">
        <v>400</v>
      </c>
    </row>
    <row r="38" spans="1:12">
      <c r="A38" s="13" t="s">
        <v>391</v>
      </c>
      <c r="B38" s="15" t="s">
        <v>401</v>
      </c>
      <c r="F38" s="31" t="s">
        <v>402</v>
      </c>
      <c r="L38" s="24" t="s">
        <v>403</v>
      </c>
    </row>
    <row r="39" spans="1:12">
      <c r="A39" s="12" t="s">
        <v>395</v>
      </c>
      <c r="B39" s="14" t="s">
        <v>404</v>
      </c>
      <c r="F39" s="31" t="s">
        <v>405</v>
      </c>
      <c r="L39" s="24" t="s">
        <v>406</v>
      </c>
    </row>
    <row r="40" spans="1:12">
      <c r="A40" s="31" t="s">
        <v>178</v>
      </c>
      <c r="B40" s="15" t="s">
        <v>407</v>
      </c>
      <c r="L40" s="24" t="s">
        <v>408</v>
      </c>
    </row>
    <row r="41" spans="1:12">
      <c r="A41" s="31" t="s">
        <v>190</v>
      </c>
      <c r="B41" s="15" t="s">
        <v>409</v>
      </c>
      <c r="F41" s="31"/>
      <c r="L41" s="24" t="s">
        <v>410</v>
      </c>
    </row>
    <row r="42" spans="1:12">
      <c r="A42" s="31" t="s">
        <v>201</v>
      </c>
      <c r="B42" s="15" t="s">
        <v>411</v>
      </c>
      <c r="F42" s="31"/>
      <c r="L42" s="24" t="s">
        <v>412</v>
      </c>
    </row>
    <row r="43" spans="1:12">
      <c r="A43" s="31" t="s">
        <v>210</v>
      </c>
      <c r="B43" s="15" t="s">
        <v>413</v>
      </c>
      <c r="F43" s="31"/>
      <c r="L43" s="24" t="s">
        <v>414</v>
      </c>
    </row>
    <row r="44" spans="1:12">
      <c r="A44" s="31" t="s">
        <v>218</v>
      </c>
      <c r="B44" s="15" t="s">
        <v>415</v>
      </c>
      <c r="F44" s="31"/>
      <c r="L44" s="24" t="s">
        <v>416</v>
      </c>
    </row>
    <row r="45" spans="1:12">
      <c r="A45" s="31" t="s">
        <v>226</v>
      </c>
      <c r="B45" s="15" t="s">
        <v>417</v>
      </c>
      <c r="F45" s="31"/>
      <c r="L45" s="24" t="s">
        <v>418</v>
      </c>
    </row>
    <row r="46" spans="1:12">
      <c r="A46" s="31" t="s">
        <v>233</v>
      </c>
      <c r="B46" s="15" t="s">
        <v>419</v>
      </c>
      <c r="L46" s="24" t="s">
        <v>420</v>
      </c>
    </row>
    <row r="47" spans="1:12">
      <c r="A47" s="31" t="s">
        <v>247</v>
      </c>
      <c r="B47" s="15" t="s">
        <v>421</v>
      </c>
      <c r="L47" s="24" t="s">
        <v>422</v>
      </c>
    </row>
    <row r="48" spans="1:12">
      <c r="A48" s="31" t="s">
        <v>254</v>
      </c>
      <c r="B48" s="15" t="s">
        <v>423</v>
      </c>
      <c r="L48" s="24" t="s">
        <v>424</v>
      </c>
    </row>
    <row r="49" spans="1:12">
      <c r="A49" s="31" t="s">
        <v>261</v>
      </c>
      <c r="B49" s="15" t="s">
        <v>425</v>
      </c>
      <c r="L49" s="24" t="s">
        <v>426</v>
      </c>
    </row>
    <row r="50" spans="1:12">
      <c r="A50" s="31" t="s">
        <v>268</v>
      </c>
      <c r="B50" s="15" t="s">
        <v>427</v>
      </c>
      <c r="L50" s="24" t="s">
        <v>428</v>
      </c>
    </row>
    <row r="51" spans="1:12">
      <c r="A51" s="31" t="s">
        <v>275</v>
      </c>
      <c r="B51" s="15" t="s">
        <v>429</v>
      </c>
      <c r="L51" s="24" t="s">
        <v>430</v>
      </c>
    </row>
    <row r="52" spans="1:12">
      <c r="A52" s="31" t="s">
        <v>281</v>
      </c>
      <c r="B52" s="15" t="s">
        <v>431</v>
      </c>
      <c r="L52" s="24" t="s">
        <v>432</v>
      </c>
    </row>
    <row r="53" spans="1:12">
      <c r="A53" s="31" t="s">
        <v>287</v>
      </c>
      <c r="B53" s="15" t="s">
        <v>433</v>
      </c>
      <c r="L53" s="24" t="s">
        <v>434</v>
      </c>
    </row>
    <row r="54" spans="1:12">
      <c r="A54" s="31" t="s">
        <v>293</v>
      </c>
      <c r="B54" s="15" t="s">
        <v>435</v>
      </c>
      <c r="L54" s="24" t="s">
        <v>436</v>
      </c>
    </row>
    <row r="55" spans="1:12">
      <c r="A55" s="31" t="s">
        <v>299</v>
      </c>
      <c r="B55" s="15" t="s">
        <v>437</v>
      </c>
      <c r="L55" s="33" t="s">
        <v>438</v>
      </c>
    </row>
    <row r="56" spans="1:12">
      <c r="A56" s="31" t="s">
        <v>439</v>
      </c>
      <c r="B56" s="15" t="s">
        <v>440</v>
      </c>
      <c r="C56" s="15"/>
      <c r="D56" s="15"/>
      <c r="E56" s="15"/>
      <c r="F56" s="15"/>
      <c r="G56" s="15"/>
      <c r="H56" s="15"/>
      <c r="I56" s="15"/>
      <c r="J56" s="15"/>
      <c r="L56" s="24" t="s">
        <v>441</v>
      </c>
    </row>
    <row r="57" spans="1:12">
      <c r="A57" s="31" t="s">
        <v>311</v>
      </c>
      <c r="B57" s="15" t="s">
        <v>442</v>
      </c>
      <c r="L57" s="24" t="s">
        <v>443</v>
      </c>
    </row>
    <row r="58" spans="1:12">
      <c r="A58" s="31" t="s">
        <v>317</v>
      </c>
      <c r="B58" s="15" t="s">
        <v>444</v>
      </c>
      <c r="L58" s="24" t="s">
        <v>445</v>
      </c>
    </row>
    <row r="59" spans="1:12">
      <c r="A59" s="31" t="s">
        <v>323</v>
      </c>
      <c r="B59" s="15" t="s">
        <v>446</v>
      </c>
      <c r="L59" s="33" t="s">
        <v>447</v>
      </c>
    </row>
    <row r="60" spans="1:12">
      <c r="A60" s="31" t="s">
        <v>329</v>
      </c>
      <c r="B60" s="15" t="s">
        <v>448</v>
      </c>
      <c r="L60" s="24" t="s">
        <v>449</v>
      </c>
    </row>
    <row r="61" spans="1:12">
      <c r="A61" s="31" t="s">
        <v>335</v>
      </c>
      <c r="B61" s="15" t="s">
        <v>450</v>
      </c>
      <c r="L61" s="24" t="s">
        <v>451</v>
      </c>
    </row>
    <row r="62" spans="1:12">
      <c r="A62" s="31" t="s">
        <v>341</v>
      </c>
      <c r="B62" s="15" t="s">
        <v>452</v>
      </c>
      <c r="L62" s="24" t="s">
        <v>453</v>
      </c>
    </row>
    <row r="63" spans="1:12">
      <c r="A63" s="31" t="s">
        <v>347</v>
      </c>
      <c r="B63" s="15" t="s">
        <v>454</v>
      </c>
      <c r="L63" s="24" t="s">
        <v>455</v>
      </c>
    </row>
    <row r="64" spans="1:12">
      <c r="A64" s="31" t="s">
        <v>353</v>
      </c>
      <c r="B64" s="15" t="s">
        <v>456</v>
      </c>
      <c r="L64" s="24" t="s">
        <v>457</v>
      </c>
    </row>
    <row r="65" spans="1:12">
      <c r="A65" s="31" t="s">
        <v>359</v>
      </c>
      <c r="B65" s="15" t="s">
        <v>458</v>
      </c>
      <c r="L65" s="24" t="s">
        <v>459</v>
      </c>
    </row>
    <row r="66" spans="1:12">
      <c r="A66" s="31" t="s">
        <v>364</v>
      </c>
      <c r="B66" s="15" t="s">
        <v>460</v>
      </c>
      <c r="L66" s="24" t="s">
        <v>461</v>
      </c>
    </row>
    <row r="67" spans="1:12">
      <c r="A67" s="31" t="s">
        <v>369</v>
      </c>
      <c r="B67" s="15" t="s">
        <v>462</v>
      </c>
      <c r="L67" s="24" t="s">
        <v>463</v>
      </c>
    </row>
    <row r="68" spans="1:12">
      <c r="A68" s="31" t="s">
        <v>374</v>
      </c>
      <c r="B68" s="15" t="s">
        <v>464</v>
      </c>
      <c r="L68" s="24" t="s">
        <v>465</v>
      </c>
    </row>
    <row r="69" spans="1:12">
      <c r="A69" s="31" t="s">
        <v>379</v>
      </c>
      <c r="B69" s="15" t="s">
        <v>466</v>
      </c>
      <c r="L69" s="24" t="s">
        <v>467</v>
      </c>
    </row>
    <row r="70" spans="1:12">
      <c r="A70" s="31" t="s">
        <v>384</v>
      </c>
      <c r="B70" s="15" t="s">
        <v>468</v>
      </c>
      <c r="L70" s="24" t="s">
        <v>469</v>
      </c>
    </row>
    <row r="71" spans="1:12">
      <c r="A71" s="31" t="s">
        <v>388</v>
      </c>
      <c r="B71" s="15" t="s">
        <v>470</v>
      </c>
      <c r="L71" s="24" t="s">
        <v>471</v>
      </c>
    </row>
    <row r="72" spans="1:12">
      <c r="A72" s="31" t="s">
        <v>392</v>
      </c>
      <c r="B72" s="15" t="s">
        <v>472</v>
      </c>
      <c r="L72" s="24" t="s">
        <v>473</v>
      </c>
    </row>
    <row r="73" spans="1:12">
      <c r="A73" s="31" t="s">
        <v>396</v>
      </c>
      <c r="B73" s="15" t="s">
        <v>474</v>
      </c>
      <c r="C73" s="31"/>
      <c r="D73" s="15"/>
      <c r="E73" s="31"/>
      <c r="F73" s="15"/>
      <c r="G73" s="31"/>
      <c r="H73" s="15"/>
      <c r="I73" s="15"/>
      <c r="L73" s="24" t="s">
        <v>475</v>
      </c>
    </row>
    <row r="74" spans="1:12">
      <c r="A74" s="31" t="s">
        <v>399</v>
      </c>
      <c r="B74" s="15" t="s">
        <v>476</v>
      </c>
      <c r="L74" s="24" t="s">
        <v>477</v>
      </c>
    </row>
    <row r="75" spans="1:12">
      <c r="A75" s="31" t="s">
        <v>402</v>
      </c>
      <c r="B75" s="15" t="s">
        <v>478</v>
      </c>
      <c r="L75" s="24" t="s">
        <v>479</v>
      </c>
    </row>
    <row r="76" spans="1:12">
      <c r="A76" s="31" t="s">
        <v>405</v>
      </c>
      <c r="B76" s="15" t="s">
        <v>480</v>
      </c>
      <c r="L76" s="24" t="s">
        <v>481</v>
      </c>
    </row>
    <row r="77" spans="1:12">
      <c r="A77" s="13" t="s">
        <v>179</v>
      </c>
      <c r="B77" s="15" t="s">
        <v>482</v>
      </c>
      <c r="L77" s="24" t="s">
        <v>483</v>
      </c>
    </row>
    <row r="78" spans="1:12">
      <c r="A78" s="23" t="s">
        <v>180</v>
      </c>
      <c r="B78" s="34" t="s">
        <v>484</v>
      </c>
      <c r="L78" s="24" t="s">
        <v>485</v>
      </c>
    </row>
    <row r="79" spans="1:12">
      <c r="A79" s="24" t="s">
        <v>191</v>
      </c>
      <c r="B79" s="21" t="s">
        <v>486</v>
      </c>
      <c r="L79" s="24" t="s">
        <v>487</v>
      </c>
    </row>
    <row r="80" spans="1:12">
      <c r="A80" s="24" t="s">
        <v>202</v>
      </c>
      <c r="B80" s="21" t="s">
        <v>488</v>
      </c>
      <c r="L80" s="24" t="s">
        <v>489</v>
      </c>
    </row>
    <row r="81" spans="1:12">
      <c r="A81" s="24" t="s">
        <v>211</v>
      </c>
      <c r="B81" s="21" t="s">
        <v>490</v>
      </c>
      <c r="L81" s="24" t="s">
        <v>491</v>
      </c>
    </row>
    <row r="82" spans="1:12">
      <c r="A82" s="24" t="s">
        <v>219</v>
      </c>
      <c r="B82" s="21" t="s">
        <v>492</v>
      </c>
      <c r="L82" s="24" t="s">
        <v>493</v>
      </c>
    </row>
    <row r="83" spans="1:12">
      <c r="A83" s="24" t="s">
        <v>227</v>
      </c>
      <c r="B83" s="21" t="s">
        <v>494</v>
      </c>
      <c r="L83" s="24" t="s">
        <v>495</v>
      </c>
    </row>
    <row r="84" spans="1:12">
      <c r="A84" s="24" t="s">
        <v>234</v>
      </c>
      <c r="B84" s="21" t="s">
        <v>496</v>
      </c>
      <c r="L84" s="24" t="s">
        <v>497</v>
      </c>
    </row>
    <row r="85" spans="1:12">
      <c r="A85" s="24" t="s">
        <v>241</v>
      </c>
      <c r="B85" s="21" t="s">
        <v>498</v>
      </c>
      <c r="L85" s="24" t="s">
        <v>499</v>
      </c>
    </row>
    <row r="86" spans="1:12">
      <c r="A86" s="24" t="s">
        <v>248</v>
      </c>
      <c r="B86" s="21" t="s">
        <v>500</v>
      </c>
      <c r="L86" s="24" t="s">
        <v>501</v>
      </c>
    </row>
    <row r="87" spans="1:12">
      <c r="A87" s="24" t="s">
        <v>255</v>
      </c>
      <c r="B87" s="21" t="s">
        <v>502</v>
      </c>
      <c r="L87" s="24" t="s">
        <v>503</v>
      </c>
    </row>
    <row r="88" spans="1:12">
      <c r="A88" s="24" t="s">
        <v>262</v>
      </c>
      <c r="B88" s="21" t="s">
        <v>504</v>
      </c>
      <c r="L88" s="24" t="s">
        <v>505</v>
      </c>
    </row>
    <row r="89" spans="1:12">
      <c r="A89" s="24" t="s">
        <v>269</v>
      </c>
      <c r="B89" s="21" t="s">
        <v>506</v>
      </c>
      <c r="L89" s="24" t="s">
        <v>507</v>
      </c>
    </row>
    <row r="90" spans="1:12">
      <c r="A90" s="24" t="s">
        <v>276</v>
      </c>
      <c r="B90" s="21" t="s">
        <v>508</v>
      </c>
      <c r="L90" s="24" t="s">
        <v>509</v>
      </c>
    </row>
    <row r="91" spans="1:12">
      <c r="A91" s="24" t="s">
        <v>282</v>
      </c>
      <c r="B91" s="21" t="s">
        <v>510</v>
      </c>
      <c r="L91" s="24" t="s">
        <v>511</v>
      </c>
    </row>
    <row r="92" spans="1:12">
      <c r="A92" s="24" t="s">
        <v>288</v>
      </c>
      <c r="B92" s="21" t="s">
        <v>512</v>
      </c>
      <c r="L92" s="24" t="s">
        <v>513</v>
      </c>
    </row>
    <row r="93" spans="1:12">
      <c r="A93" s="24" t="s">
        <v>294</v>
      </c>
      <c r="B93" s="21" t="s">
        <v>514</v>
      </c>
      <c r="L93" s="24" t="s">
        <v>515</v>
      </c>
    </row>
    <row r="94" spans="1:12">
      <c r="A94" s="24" t="s">
        <v>300</v>
      </c>
      <c r="B94" s="21" t="s">
        <v>516</v>
      </c>
      <c r="L94" s="24" t="s">
        <v>517</v>
      </c>
    </row>
    <row r="95" spans="1:12">
      <c r="A95" s="24" t="s">
        <v>306</v>
      </c>
      <c r="B95" s="24" t="s">
        <v>518</v>
      </c>
      <c r="L95" s="24" t="s">
        <v>519</v>
      </c>
    </row>
    <row r="96" spans="1:12">
      <c r="A96" s="24" t="s">
        <v>312</v>
      </c>
      <c r="B96" s="21" t="s">
        <v>520</v>
      </c>
      <c r="L96" s="24" t="s">
        <v>521</v>
      </c>
    </row>
    <row r="97" spans="1:12">
      <c r="A97" s="24" t="s">
        <v>318</v>
      </c>
      <c r="B97" s="21" t="s">
        <v>522</v>
      </c>
      <c r="L97" s="24" t="s">
        <v>523</v>
      </c>
    </row>
    <row r="98" spans="1:12">
      <c r="A98" s="24" t="s">
        <v>324</v>
      </c>
      <c r="B98" s="21" t="s">
        <v>524</v>
      </c>
      <c r="L98" s="24" t="s">
        <v>525</v>
      </c>
    </row>
    <row r="99" spans="1:12">
      <c r="A99" s="24" t="s">
        <v>330</v>
      </c>
      <c r="B99" s="21" t="s">
        <v>526</v>
      </c>
      <c r="L99" s="24" t="s">
        <v>527</v>
      </c>
    </row>
    <row r="100" spans="1:12">
      <c r="A100" s="24" t="s">
        <v>336</v>
      </c>
      <c r="B100" s="21" t="s">
        <v>528</v>
      </c>
      <c r="L100" s="24" t="s">
        <v>529</v>
      </c>
    </row>
    <row r="101" spans="1:12">
      <c r="A101" s="24" t="s">
        <v>342</v>
      </c>
      <c r="B101" s="21" t="s">
        <v>530</v>
      </c>
      <c r="L101" s="24" t="s">
        <v>531</v>
      </c>
    </row>
    <row r="102" spans="1:12">
      <c r="A102" s="24" t="s">
        <v>348</v>
      </c>
      <c r="B102" s="21" t="s">
        <v>532</v>
      </c>
      <c r="L102" s="24" t="s">
        <v>533</v>
      </c>
    </row>
    <row r="103" spans="1:12">
      <c r="A103" s="24" t="s">
        <v>354</v>
      </c>
      <c r="B103" s="21" t="s">
        <v>534</v>
      </c>
      <c r="L103" s="24" t="s">
        <v>535</v>
      </c>
    </row>
    <row r="104" spans="1:12">
      <c r="A104" s="24" t="s">
        <v>360</v>
      </c>
      <c r="B104" s="21" t="s">
        <v>536</v>
      </c>
      <c r="L104" s="24" t="s">
        <v>537</v>
      </c>
    </row>
    <row r="105" spans="1:12">
      <c r="A105" s="24" t="s">
        <v>365</v>
      </c>
      <c r="B105" s="21" t="s">
        <v>538</v>
      </c>
      <c r="L105" s="24" t="s">
        <v>539</v>
      </c>
    </row>
    <row r="106" spans="1:12">
      <c r="A106" s="24" t="s">
        <v>370</v>
      </c>
      <c r="B106" s="21" t="s">
        <v>540</v>
      </c>
      <c r="L106" s="24" t="s">
        <v>541</v>
      </c>
    </row>
    <row r="107" spans="1:12">
      <c r="A107" s="24" t="s">
        <v>375</v>
      </c>
      <c r="B107" s="21" t="s">
        <v>542</v>
      </c>
      <c r="L107" s="24" t="s">
        <v>543</v>
      </c>
    </row>
    <row r="108" spans="1:12">
      <c r="A108" s="24" t="s">
        <v>380</v>
      </c>
      <c r="B108" s="21" t="s">
        <v>544</v>
      </c>
      <c r="L108" s="24" t="s">
        <v>545</v>
      </c>
    </row>
    <row r="109" spans="1:12">
      <c r="A109" s="13" t="s">
        <v>181</v>
      </c>
      <c r="B109" s="15" t="s">
        <v>546</v>
      </c>
      <c r="L109" s="24" t="s">
        <v>547</v>
      </c>
    </row>
    <row r="110" spans="1:12">
      <c r="A110" s="13" t="s">
        <v>192</v>
      </c>
      <c r="B110" s="15" t="s">
        <v>548</v>
      </c>
      <c r="L110" s="24" t="s">
        <v>549</v>
      </c>
    </row>
    <row r="111" spans="1:12">
      <c r="A111" s="13" t="s">
        <v>182</v>
      </c>
      <c r="B111" s="15" t="s">
        <v>550</v>
      </c>
      <c r="L111" s="24" t="s">
        <v>551</v>
      </c>
    </row>
    <row r="112" spans="1:12">
      <c r="A112" s="13" t="s">
        <v>193</v>
      </c>
      <c r="B112" s="15" t="s">
        <v>552</v>
      </c>
      <c r="L112" s="24" t="s">
        <v>553</v>
      </c>
    </row>
    <row r="113" spans="1:12">
      <c r="A113" s="13" t="s">
        <v>203</v>
      </c>
      <c r="B113" s="15" t="s">
        <v>554</v>
      </c>
      <c r="L113" s="24" t="s">
        <v>555</v>
      </c>
    </row>
    <row r="114" spans="1:12">
      <c r="A114" s="13" t="s">
        <v>212</v>
      </c>
      <c r="B114" s="15" t="s">
        <v>556</v>
      </c>
      <c r="L114" s="24" t="s">
        <v>557</v>
      </c>
    </row>
    <row r="115" spans="1:12">
      <c r="A115" s="13" t="s">
        <v>220</v>
      </c>
      <c r="B115" s="15" t="s">
        <v>558</v>
      </c>
      <c r="L115" s="24" t="s">
        <v>559</v>
      </c>
    </row>
    <row r="116" spans="1:12">
      <c r="A116" s="13" t="s">
        <v>228</v>
      </c>
      <c r="B116" s="15" t="s">
        <v>560</v>
      </c>
      <c r="L116" s="24" t="s">
        <v>561</v>
      </c>
    </row>
    <row r="117" spans="1:12">
      <c r="A117" s="13" t="s">
        <v>235</v>
      </c>
      <c r="B117" s="15" t="s">
        <v>562</v>
      </c>
      <c r="L117" s="24" t="s">
        <v>563</v>
      </c>
    </row>
    <row r="118" spans="1:12">
      <c r="A118" s="13" t="s">
        <v>242</v>
      </c>
      <c r="B118" s="15" t="s">
        <v>564</v>
      </c>
      <c r="L118" s="24" t="s">
        <v>565</v>
      </c>
    </row>
    <row r="119" spans="1:12">
      <c r="A119" s="13" t="s">
        <v>249</v>
      </c>
      <c r="B119" s="15" t="s">
        <v>566</v>
      </c>
      <c r="L119" s="24" t="s">
        <v>567</v>
      </c>
    </row>
    <row r="120" spans="1:12">
      <c r="A120" s="12" t="s">
        <v>256</v>
      </c>
      <c r="B120" s="35" t="s">
        <v>568</v>
      </c>
      <c r="L120" s="24" t="s">
        <v>569</v>
      </c>
    </row>
    <row r="121" spans="1:12">
      <c r="A121" s="13" t="s">
        <v>263</v>
      </c>
      <c r="B121" s="15" t="s">
        <v>570</v>
      </c>
      <c r="L121" s="24" t="s">
        <v>571</v>
      </c>
    </row>
    <row r="122" spans="1:12">
      <c r="A122" s="13" t="s">
        <v>270</v>
      </c>
      <c r="B122" s="15" t="s">
        <v>572</v>
      </c>
      <c r="L122" s="24" t="s">
        <v>573</v>
      </c>
    </row>
    <row r="123" spans="1:12">
      <c r="A123" s="13" t="s">
        <v>183</v>
      </c>
      <c r="B123" s="15" t="s">
        <v>574</v>
      </c>
      <c r="L123" s="24" t="s">
        <v>575</v>
      </c>
    </row>
    <row r="124" spans="1:12">
      <c r="A124" s="13" t="s">
        <v>194</v>
      </c>
      <c r="B124" s="15" t="s">
        <v>576</v>
      </c>
      <c r="L124" s="24" t="s">
        <v>577</v>
      </c>
    </row>
    <row r="125" spans="1:12">
      <c r="A125" s="13" t="s">
        <v>204</v>
      </c>
      <c r="B125" s="15" t="s">
        <v>578</v>
      </c>
      <c r="L125" s="24" t="s">
        <v>579</v>
      </c>
    </row>
    <row r="126" spans="1:12">
      <c r="A126" s="13" t="s">
        <v>213</v>
      </c>
      <c r="B126" s="15" t="s">
        <v>580</v>
      </c>
      <c r="L126" s="24" t="s">
        <v>581</v>
      </c>
    </row>
    <row r="127" spans="1:12">
      <c r="A127" s="13" t="s">
        <v>221</v>
      </c>
      <c r="B127" s="15" t="s">
        <v>582</v>
      </c>
      <c r="L127" s="24" t="s">
        <v>583</v>
      </c>
    </row>
    <row r="128" spans="1:12">
      <c r="A128" s="13" t="s">
        <v>229</v>
      </c>
      <c r="B128" s="15" t="s">
        <v>584</v>
      </c>
      <c r="L128" s="24" t="s">
        <v>585</v>
      </c>
    </row>
    <row r="129" spans="1:12">
      <c r="A129" s="13" t="s">
        <v>236</v>
      </c>
      <c r="B129" s="15" t="s">
        <v>586</v>
      </c>
      <c r="L129" s="24" t="s">
        <v>587</v>
      </c>
    </row>
    <row r="130" spans="1:12">
      <c r="A130" s="13" t="s">
        <v>243</v>
      </c>
      <c r="B130" s="15" t="s">
        <v>588</v>
      </c>
      <c r="L130" s="24" t="s">
        <v>589</v>
      </c>
    </row>
    <row r="131" spans="1:12">
      <c r="A131" s="13" t="s">
        <v>250</v>
      </c>
      <c r="B131" s="15" t="s">
        <v>590</v>
      </c>
      <c r="L131" s="24" t="s">
        <v>591</v>
      </c>
    </row>
    <row r="132" spans="1:12">
      <c r="A132" s="13" t="s">
        <v>257</v>
      </c>
      <c r="B132" s="15" t="s">
        <v>592</v>
      </c>
      <c r="L132" s="24" t="s">
        <v>593</v>
      </c>
    </row>
    <row r="133" spans="1:12">
      <c r="A133" s="13" t="s">
        <v>264</v>
      </c>
      <c r="B133" s="15" t="s">
        <v>594</v>
      </c>
      <c r="L133" s="24" t="s">
        <v>595</v>
      </c>
    </row>
    <row r="134" spans="1:12">
      <c r="A134" s="13" t="s">
        <v>271</v>
      </c>
      <c r="B134" s="15" t="s">
        <v>596</v>
      </c>
      <c r="L134" s="24" t="s">
        <v>597</v>
      </c>
    </row>
    <row r="135" spans="1:12">
      <c r="A135" s="13" t="s">
        <v>277</v>
      </c>
      <c r="B135" s="15" t="s">
        <v>598</v>
      </c>
      <c r="L135" s="24" t="s">
        <v>599</v>
      </c>
    </row>
    <row r="136" spans="1:12">
      <c r="A136" s="13" t="s">
        <v>283</v>
      </c>
      <c r="B136" s="15" t="s">
        <v>600</v>
      </c>
      <c r="L136" s="24" t="s">
        <v>601</v>
      </c>
    </row>
    <row r="137" spans="1:12">
      <c r="A137" s="13" t="s">
        <v>289</v>
      </c>
      <c r="B137" s="15" t="s">
        <v>602</v>
      </c>
      <c r="L137" s="24" t="s">
        <v>603</v>
      </c>
    </row>
    <row r="138" spans="1:12">
      <c r="A138" s="13" t="s">
        <v>295</v>
      </c>
      <c r="B138" s="15" t="s">
        <v>604</v>
      </c>
      <c r="L138" s="24" t="s">
        <v>605</v>
      </c>
    </row>
    <row r="139" spans="1:12">
      <c r="A139" s="13" t="s">
        <v>301</v>
      </c>
      <c r="B139" s="15" t="s">
        <v>606</v>
      </c>
      <c r="L139" s="24" t="s">
        <v>607</v>
      </c>
    </row>
    <row r="140" spans="1:12">
      <c r="A140" s="13" t="s">
        <v>307</v>
      </c>
      <c r="B140" s="15" t="s">
        <v>608</v>
      </c>
      <c r="L140" s="24" t="s">
        <v>609</v>
      </c>
    </row>
    <row r="141" spans="1:12">
      <c r="A141" s="13" t="s">
        <v>313</v>
      </c>
      <c r="B141" s="15" t="s">
        <v>610</v>
      </c>
      <c r="L141" s="24" t="s">
        <v>611</v>
      </c>
    </row>
    <row r="142" spans="1:12">
      <c r="A142" s="13" t="s">
        <v>319</v>
      </c>
      <c r="B142" s="15" t="s">
        <v>612</v>
      </c>
      <c r="L142" s="24" t="s">
        <v>613</v>
      </c>
    </row>
    <row r="143" spans="1:12">
      <c r="A143" s="13" t="s">
        <v>325</v>
      </c>
      <c r="B143" s="15" t="s">
        <v>614</v>
      </c>
      <c r="L143" s="24" t="s">
        <v>615</v>
      </c>
    </row>
    <row r="144" spans="1:12">
      <c r="A144" s="13" t="s">
        <v>331</v>
      </c>
      <c r="B144" s="15" t="s">
        <v>616</v>
      </c>
      <c r="L144" s="24" t="s">
        <v>617</v>
      </c>
    </row>
    <row r="145" spans="1:12">
      <c r="A145" s="13" t="s">
        <v>337</v>
      </c>
      <c r="B145" s="15" t="s">
        <v>618</v>
      </c>
      <c r="L145" s="24" t="s">
        <v>619</v>
      </c>
    </row>
    <row r="146" spans="1:12">
      <c r="A146" s="13" t="s">
        <v>343</v>
      </c>
      <c r="B146" s="15" t="s">
        <v>620</v>
      </c>
      <c r="L146" s="24" t="s">
        <v>621</v>
      </c>
    </row>
    <row r="147" spans="1:12">
      <c r="A147" s="13" t="s">
        <v>349</v>
      </c>
      <c r="B147" s="15" t="s">
        <v>622</v>
      </c>
    </row>
    <row r="148" spans="1:12">
      <c r="A148" s="13" t="s">
        <v>355</v>
      </c>
      <c r="B148" s="15" t="s">
        <v>623</v>
      </c>
    </row>
    <row r="149" spans="1:12">
      <c r="A149" s="24" t="s">
        <v>184</v>
      </c>
      <c r="B149" s="15" t="s">
        <v>624</v>
      </c>
    </row>
    <row r="150" spans="1:12">
      <c r="A150" s="24" t="s">
        <v>195</v>
      </c>
      <c r="B150" s="15" t="s">
        <v>625</v>
      </c>
    </row>
    <row r="151" spans="1:12">
      <c r="A151" s="24" t="s">
        <v>205</v>
      </c>
      <c r="B151" s="15" t="s">
        <v>626</v>
      </c>
    </row>
    <row r="152" spans="1:12">
      <c r="A152" s="24" t="s">
        <v>214</v>
      </c>
      <c r="B152" s="15" t="s">
        <v>627</v>
      </c>
    </row>
    <row r="153" spans="1:12">
      <c r="A153" s="24" t="s">
        <v>222</v>
      </c>
      <c r="B153" s="15" t="s">
        <v>628</v>
      </c>
    </row>
    <row r="154" spans="1:12">
      <c r="A154" s="32" t="s">
        <v>230</v>
      </c>
      <c r="B154" s="15" t="s">
        <v>629</v>
      </c>
    </row>
    <row r="155" spans="1:12">
      <c r="A155" s="24" t="s">
        <v>237</v>
      </c>
      <c r="B155" s="15" t="s">
        <v>630</v>
      </c>
    </row>
    <row r="156" spans="1:12">
      <c r="A156" s="33" t="s">
        <v>244</v>
      </c>
      <c r="B156" s="36" t="s">
        <v>631</v>
      </c>
    </row>
    <row r="157" spans="1:12">
      <c r="A157" s="24" t="s">
        <v>251</v>
      </c>
      <c r="B157" s="15" t="s">
        <v>632</v>
      </c>
    </row>
    <row r="158" spans="1:12">
      <c r="A158" s="24" t="s">
        <v>258</v>
      </c>
      <c r="B158" s="15" t="s">
        <v>633</v>
      </c>
    </row>
    <row r="159" spans="1:12">
      <c r="A159" s="24" t="s">
        <v>265</v>
      </c>
      <c r="B159" s="15" t="s">
        <v>634</v>
      </c>
    </row>
    <row r="160" spans="1:12">
      <c r="A160" s="24" t="s">
        <v>272</v>
      </c>
      <c r="B160" s="15" t="s">
        <v>635</v>
      </c>
    </row>
    <row r="161" spans="1:2">
      <c r="A161" s="24" t="s">
        <v>278</v>
      </c>
      <c r="B161" s="15" t="s">
        <v>636</v>
      </c>
    </row>
    <row r="162" spans="1:2">
      <c r="A162" s="24" t="s">
        <v>284</v>
      </c>
      <c r="B162" s="15" t="s">
        <v>637</v>
      </c>
    </row>
    <row r="163" spans="1:2">
      <c r="A163" s="24" t="s">
        <v>290</v>
      </c>
      <c r="B163" s="15" t="s">
        <v>638</v>
      </c>
    </row>
    <row r="164" spans="1:2">
      <c r="A164" s="24" t="s">
        <v>296</v>
      </c>
      <c r="B164" s="15" t="s">
        <v>639</v>
      </c>
    </row>
    <row r="165" spans="1:2">
      <c r="A165" s="24" t="s">
        <v>302</v>
      </c>
      <c r="B165" s="15" t="s">
        <v>640</v>
      </c>
    </row>
    <row r="166" spans="1:2">
      <c r="A166" s="24" t="s">
        <v>308</v>
      </c>
      <c r="B166" s="15" t="s">
        <v>641</v>
      </c>
    </row>
    <row r="167" spans="1:2">
      <c r="A167" s="24" t="s">
        <v>314</v>
      </c>
      <c r="B167" s="15" t="s">
        <v>642</v>
      </c>
    </row>
    <row r="168" spans="1:2">
      <c r="A168" s="24" t="s">
        <v>320</v>
      </c>
      <c r="B168" s="15" t="s">
        <v>643</v>
      </c>
    </row>
    <row r="169" spans="1:2">
      <c r="A169" s="24" t="s">
        <v>326</v>
      </c>
      <c r="B169" s="15" t="s">
        <v>644</v>
      </c>
    </row>
    <row r="170" spans="1:2">
      <c r="A170" s="24" t="s">
        <v>332</v>
      </c>
      <c r="B170" s="15" t="s">
        <v>645</v>
      </c>
    </row>
    <row r="171" spans="1:2">
      <c r="A171" s="24" t="s">
        <v>338</v>
      </c>
      <c r="B171" s="15" t="s">
        <v>646</v>
      </c>
    </row>
    <row r="172" spans="1:2">
      <c r="A172" s="24" t="s">
        <v>344</v>
      </c>
      <c r="B172" s="15" t="s">
        <v>647</v>
      </c>
    </row>
    <row r="173" spans="1:2">
      <c r="A173" s="24" t="s">
        <v>350</v>
      </c>
      <c r="B173" s="15" t="s">
        <v>648</v>
      </c>
    </row>
    <row r="174" spans="1:2">
      <c r="A174" s="24" t="s">
        <v>356</v>
      </c>
      <c r="B174" s="15" t="s">
        <v>649</v>
      </c>
    </row>
    <row r="175" spans="1:2">
      <c r="A175" s="24" t="s">
        <v>361</v>
      </c>
      <c r="B175" s="15" t="s">
        <v>650</v>
      </c>
    </row>
    <row r="176" spans="1:2">
      <c r="A176" s="24" t="s">
        <v>366</v>
      </c>
      <c r="B176" s="15" t="s">
        <v>651</v>
      </c>
    </row>
    <row r="177" spans="1:2">
      <c r="A177" s="24" t="s">
        <v>371</v>
      </c>
      <c r="B177" s="15" t="s">
        <v>652</v>
      </c>
    </row>
    <row r="178" spans="1:2">
      <c r="A178" s="24" t="s">
        <v>376</v>
      </c>
      <c r="B178" s="15" t="s">
        <v>653</v>
      </c>
    </row>
    <row r="179" spans="1:2">
      <c r="A179" s="24" t="s">
        <v>381</v>
      </c>
      <c r="B179" s="15" t="s">
        <v>654</v>
      </c>
    </row>
    <row r="180" spans="1:2">
      <c r="A180" s="24" t="s">
        <v>385</v>
      </c>
      <c r="B180" s="15" t="s">
        <v>655</v>
      </c>
    </row>
    <row r="181" spans="1:2">
      <c r="A181" s="24" t="s">
        <v>389</v>
      </c>
      <c r="B181" s="15" t="s">
        <v>656</v>
      </c>
    </row>
    <row r="182" spans="1:2">
      <c r="A182" s="24" t="s">
        <v>393</v>
      </c>
      <c r="B182" s="15" t="s">
        <v>657</v>
      </c>
    </row>
    <row r="183" spans="1:2">
      <c r="A183" s="24" t="s">
        <v>397</v>
      </c>
      <c r="B183" s="15" t="s">
        <v>658</v>
      </c>
    </row>
    <row r="184" spans="1:2">
      <c r="A184" s="24" t="s">
        <v>400</v>
      </c>
      <c r="B184" s="15" t="s">
        <v>659</v>
      </c>
    </row>
    <row r="185" spans="1:2">
      <c r="A185" s="24" t="s">
        <v>403</v>
      </c>
      <c r="B185" s="15" t="s">
        <v>660</v>
      </c>
    </row>
    <row r="186" spans="1:2">
      <c r="A186" s="24" t="s">
        <v>406</v>
      </c>
      <c r="B186" s="15" t="s">
        <v>661</v>
      </c>
    </row>
    <row r="187" spans="1:2">
      <c r="A187" s="24" t="s">
        <v>408</v>
      </c>
      <c r="B187" s="15" t="s">
        <v>662</v>
      </c>
    </row>
    <row r="188" spans="1:2">
      <c r="A188" s="24" t="s">
        <v>410</v>
      </c>
      <c r="B188" s="15" t="s">
        <v>663</v>
      </c>
    </row>
    <row r="189" spans="1:2">
      <c r="A189" s="24" t="s">
        <v>412</v>
      </c>
      <c r="B189" s="15" t="s">
        <v>664</v>
      </c>
    </row>
    <row r="190" spans="1:2">
      <c r="A190" s="24" t="s">
        <v>414</v>
      </c>
      <c r="B190" s="15" t="s">
        <v>665</v>
      </c>
    </row>
    <row r="191" spans="1:2">
      <c r="A191" s="24" t="s">
        <v>416</v>
      </c>
      <c r="B191" s="15" t="s">
        <v>666</v>
      </c>
    </row>
    <row r="192" spans="1:2">
      <c r="A192" s="24" t="s">
        <v>418</v>
      </c>
      <c r="B192" s="15" t="s">
        <v>667</v>
      </c>
    </row>
    <row r="193" spans="1:2">
      <c r="A193" s="24" t="s">
        <v>420</v>
      </c>
      <c r="B193" s="15" t="s">
        <v>668</v>
      </c>
    </row>
    <row r="194" spans="1:2">
      <c r="A194" s="24" t="s">
        <v>422</v>
      </c>
      <c r="B194" s="15" t="s">
        <v>669</v>
      </c>
    </row>
    <row r="195" spans="1:2">
      <c r="A195" s="24" t="s">
        <v>424</v>
      </c>
      <c r="B195" s="15" t="s">
        <v>670</v>
      </c>
    </row>
    <row r="196" spans="1:2">
      <c r="A196" s="24" t="s">
        <v>426</v>
      </c>
      <c r="B196" s="15" t="s">
        <v>671</v>
      </c>
    </row>
    <row r="197" spans="1:2">
      <c r="A197" s="24" t="s">
        <v>428</v>
      </c>
      <c r="B197" s="15" t="s">
        <v>672</v>
      </c>
    </row>
    <row r="198" spans="1:2">
      <c r="A198" s="24" t="s">
        <v>430</v>
      </c>
      <c r="B198" s="15" t="s">
        <v>673</v>
      </c>
    </row>
    <row r="199" spans="1:2">
      <c r="A199" s="24" t="s">
        <v>432</v>
      </c>
      <c r="B199" s="15" t="s">
        <v>674</v>
      </c>
    </row>
    <row r="200" spans="1:2">
      <c r="A200" s="24" t="s">
        <v>434</v>
      </c>
      <c r="B200" s="15" t="s">
        <v>675</v>
      </c>
    </row>
    <row r="201" spans="1:2">
      <c r="A201" s="24" t="s">
        <v>436</v>
      </c>
      <c r="B201" s="15" t="s">
        <v>676</v>
      </c>
    </row>
    <row r="202" spans="1:2">
      <c r="A202" s="33" t="s">
        <v>438</v>
      </c>
      <c r="B202" s="15" t="s">
        <v>677</v>
      </c>
    </row>
    <row r="203" spans="1:2">
      <c r="A203" s="24" t="s">
        <v>441</v>
      </c>
      <c r="B203" s="15" t="s">
        <v>678</v>
      </c>
    </row>
    <row r="204" spans="1:2">
      <c r="A204" s="24" t="s">
        <v>443</v>
      </c>
      <c r="B204" s="15" t="s">
        <v>679</v>
      </c>
    </row>
    <row r="205" spans="1:2">
      <c r="A205" s="24" t="s">
        <v>445</v>
      </c>
      <c r="B205" s="15" t="s">
        <v>680</v>
      </c>
    </row>
    <row r="206" spans="1:2">
      <c r="A206" s="33" t="s">
        <v>447</v>
      </c>
      <c r="B206" s="15" t="s">
        <v>681</v>
      </c>
    </row>
    <row r="207" spans="1:2">
      <c r="A207" s="24" t="s">
        <v>449</v>
      </c>
      <c r="B207" s="15" t="s">
        <v>682</v>
      </c>
    </row>
    <row r="208" spans="1:2">
      <c r="A208" s="24" t="s">
        <v>451</v>
      </c>
      <c r="B208" s="15" t="s">
        <v>683</v>
      </c>
    </row>
    <row r="209" spans="1:2">
      <c r="A209" s="24" t="s">
        <v>453</v>
      </c>
      <c r="B209" s="15" t="s">
        <v>684</v>
      </c>
    </row>
    <row r="210" spans="1:2">
      <c r="A210" s="24" t="s">
        <v>455</v>
      </c>
      <c r="B210" s="15" t="s">
        <v>685</v>
      </c>
    </row>
    <row r="211" spans="1:2">
      <c r="A211" s="24" t="s">
        <v>457</v>
      </c>
      <c r="B211" s="15" t="s">
        <v>686</v>
      </c>
    </row>
    <row r="212" spans="1:2">
      <c r="A212" s="24" t="s">
        <v>459</v>
      </c>
      <c r="B212" s="15" t="s">
        <v>687</v>
      </c>
    </row>
    <row r="213" spans="1:2">
      <c r="A213" s="24" t="s">
        <v>461</v>
      </c>
      <c r="B213" s="15" t="s">
        <v>688</v>
      </c>
    </row>
    <row r="214" spans="1:2">
      <c r="A214" s="24" t="s">
        <v>463</v>
      </c>
      <c r="B214" s="15" t="s">
        <v>689</v>
      </c>
    </row>
    <row r="215" spans="1:2">
      <c r="A215" s="24" t="s">
        <v>465</v>
      </c>
      <c r="B215" s="15" t="s">
        <v>690</v>
      </c>
    </row>
    <row r="216" spans="1:2">
      <c r="A216" s="24" t="s">
        <v>467</v>
      </c>
      <c r="B216" s="15" t="s">
        <v>691</v>
      </c>
    </row>
    <row r="217" spans="1:2">
      <c r="A217" s="24" t="s">
        <v>469</v>
      </c>
      <c r="B217" s="15" t="s">
        <v>692</v>
      </c>
    </row>
    <row r="218" spans="1:2">
      <c r="A218" s="24" t="s">
        <v>471</v>
      </c>
      <c r="B218" s="15" t="s">
        <v>693</v>
      </c>
    </row>
    <row r="219" spans="1:2">
      <c r="A219" s="24" t="s">
        <v>473</v>
      </c>
      <c r="B219" s="15" t="s">
        <v>694</v>
      </c>
    </row>
    <row r="220" spans="1:2">
      <c r="A220" s="24" t="s">
        <v>475</v>
      </c>
      <c r="B220" s="15" t="s">
        <v>695</v>
      </c>
    </row>
    <row r="221" spans="1:2">
      <c r="A221" s="24" t="s">
        <v>477</v>
      </c>
      <c r="B221" s="15" t="s">
        <v>696</v>
      </c>
    </row>
    <row r="222" spans="1:2">
      <c r="A222" s="24" t="s">
        <v>479</v>
      </c>
      <c r="B222" s="15" t="s">
        <v>697</v>
      </c>
    </row>
    <row r="223" spans="1:2">
      <c r="A223" s="24" t="s">
        <v>481</v>
      </c>
      <c r="B223" s="15" t="s">
        <v>698</v>
      </c>
    </row>
    <row r="224" spans="1:2">
      <c r="A224" s="24" t="s">
        <v>483</v>
      </c>
      <c r="B224" s="15" t="s">
        <v>699</v>
      </c>
    </row>
    <row r="225" spans="1:2">
      <c r="A225" s="24" t="s">
        <v>485</v>
      </c>
      <c r="B225" s="15" t="s">
        <v>700</v>
      </c>
    </row>
    <row r="226" spans="1:2">
      <c r="A226" s="24" t="s">
        <v>487</v>
      </c>
      <c r="B226" s="15" t="s">
        <v>701</v>
      </c>
    </row>
    <row r="227" spans="1:2">
      <c r="A227" s="24" t="s">
        <v>489</v>
      </c>
      <c r="B227" s="15" t="s">
        <v>702</v>
      </c>
    </row>
    <row r="228" spans="1:2">
      <c r="A228" s="24" t="s">
        <v>491</v>
      </c>
      <c r="B228" s="15" t="s">
        <v>703</v>
      </c>
    </row>
    <row r="229" spans="1:2">
      <c r="A229" s="24" t="s">
        <v>493</v>
      </c>
      <c r="B229" s="15" t="s">
        <v>704</v>
      </c>
    </row>
    <row r="230" spans="1:2">
      <c r="A230" s="24" t="s">
        <v>495</v>
      </c>
      <c r="B230" s="15" t="s">
        <v>705</v>
      </c>
    </row>
    <row r="231" spans="1:2">
      <c r="A231" s="24" t="s">
        <v>497</v>
      </c>
      <c r="B231" s="15" t="s">
        <v>706</v>
      </c>
    </row>
    <row r="232" spans="1:2">
      <c r="A232" s="24" t="s">
        <v>499</v>
      </c>
      <c r="B232" s="15" t="s">
        <v>707</v>
      </c>
    </row>
    <row r="233" spans="1:2">
      <c r="A233" s="24" t="s">
        <v>501</v>
      </c>
      <c r="B233" s="15" t="s">
        <v>708</v>
      </c>
    </row>
    <row r="234" spans="1:2">
      <c r="A234" s="24" t="s">
        <v>503</v>
      </c>
      <c r="B234" s="15" t="s">
        <v>709</v>
      </c>
    </row>
    <row r="235" spans="1:2">
      <c r="A235" s="24" t="s">
        <v>505</v>
      </c>
      <c r="B235" s="15" t="s">
        <v>710</v>
      </c>
    </row>
    <row r="236" spans="1:2">
      <c r="A236" s="24" t="s">
        <v>507</v>
      </c>
      <c r="B236" s="15" t="s">
        <v>711</v>
      </c>
    </row>
    <row r="237" spans="1:2">
      <c r="A237" s="24" t="s">
        <v>509</v>
      </c>
      <c r="B237" s="15" t="s">
        <v>712</v>
      </c>
    </row>
    <row r="238" spans="1:2">
      <c r="A238" s="24" t="s">
        <v>511</v>
      </c>
      <c r="B238" s="15" t="s">
        <v>713</v>
      </c>
    </row>
    <row r="239" spans="1:2">
      <c r="A239" s="24" t="s">
        <v>513</v>
      </c>
      <c r="B239" s="15" t="s">
        <v>714</v>
      </c>
    </row>
    <row r="240" spans="1:2">
      <c r="A240" s="24" t="s">
        <v>515</v>
      </c>
      <c r="B240" s="15" t="s">
        <v>715</v>
      </c>
    </row>
    <row r="241" spans="1:2">
      <c r="A241" s="24" t="s">
        <v>517</v>
      </c>
      <c r="B241" s="15" t="s">
        <v>716</v>
      </c>
    </row>
    <row r="242" spans="1:2">
      <c r="A242" s="24" t="s">
        <v>519</v>
      </c>
      <c r="B242" s="15" t="s">
        <v>717</v>
      </c>
    </row>
    <row r="243" spans="1:2">
      <c r="A243" s="24" t="s">
        <v>521</v>
      </c>
      <c r="B243" s="15" t="s">
        <v>718</v>
      </c>
    </row>
    <row r="244" spans="1:2">
      <c r="A244" s="24" t="s">
        <v>523</v>
      </c>
      <c r="B244" s="15" t="s">
        <v>719</v>
      </c>
    </row>
    <row r="245" spans="1:2">
      <c r="A245" s="24" t="s">
        <v>525</v>
      </c>
      <c r="B245" s="15" t="s">
        <v>720</v>
      </c>
    </row>
    <row r="246" spans="1:2">
      <c r="A246" s="24" t="s">
        <v>527</v>
      </c>
      <c r="B246" s="15" t="s">
        <v>721</v>
      </c>
    </row>
    <row r="247" spans="1:2">
      <c r="A247" s="24" t="s">
        <v>529</v>
      </c>
      <c r="B247" s="15" t="s">
        <v>722</v>
      </c>
    </row>
    <row r="248" spans="1:2">
      <c r="A248" s="24" t="s">
        <v>531</v>
      </c>
      <c r="B248" s="15" t="s">
        <v>723</v>
      </c>
    </row>
    <row r="249" spans="1:2">
      <c r="A249" s="24" t="s">
        <v>533</v>
      </c>
      <c r="B249" s="15" t="s">
        <v>724</v>
      </c>
    </row>
    <row r="250" spans="1:2">
      <c r="A250" s="24" t="s">
        <v>535</v>
      </c>
      <c r="B250" s="15" t="s">
        <v>725</v>
      </c>
    </row>
    <row r="251" spans="1:2">
      <c r="A251" s="24" t="s">
        <v>537</v>
      </c>
      <c r="B251" s="15" t="s">
        <v>726</v>
      </c>
    </row>
    <row r="252" spans="1:2">
      <c r="A252" s="24" t="s">
        <v>539</v>
      </c>
      <c r="B252" s="15" t="s">
        <v>727</v>
      </c>
    </row>
    <row r="253" spans="1:2">
      <c r="A253" s="24" t="s">
        <v>541</v>
      </c>
      <c r="B253" s="15" t="s">
        <v>728</v>
      </c>
    </row>
    <row r="254" spans="1:2">
      <c r="A254" s="24" t="s">
        <v>543</v>
      </c>
      <c r="B254" s="15" t="s">
        <v>729</v>
      </c>
    </row>
    <row r="255" spans="1:2">
      <c r="A255" s="24" t="s">
        <v>545</v>
      </c>
      <c r="B255" s="15" t="s">
        <v>730</v>
      </c>
    </row>
    <row r="256" spans="1:2">
      <c r="A256" s="24" t="s">
        <v>547</v>
      </c>
      <c r="B256" s="15" t="s">
        <v>731</v>
      </c>
    </row>
    <row r="257" spans="1:2">
      <c r="A257" s="24" t="s">
        <v>549</v>
      </c>
      <c r="B257" s="15" t="s">
        <v>732</v>
      </c>
    </row>
    <row r="258" spans="1:2">
      <c r="A258" s="24" t="s">
        <v>551</v>
      </c>
      <c r="B258" s="15" t="s">
        <v>733</v>
      </c>
    </row>
    <row r="259" spans="1:2">
      <c r="A259" s="24" t="s">
        <v>553</v>
      </c>
      <c r="B259" s="15" t="s">
        <v>734</v>
      </c>
    </row>
    <row r="260" spans="1:2">
      <c r="A260" s="24" t="s">
        <v>555</v>
      </c>
      <c r="B260" s="15" t="s">
        <v>735</v>
      </c>
    </row>
    <row r="261" spans="1:2">
      <c r="A261" s="24" t="s">
        <v>557</v>
      </c>
      <c r="B261" s="15" t="s">
        <v>736</v>
      </c>
    </row>
    <row r="262" spans="1:2">
      <c r="A262" s="24" t="s">
        <v>559</v>
      </c>
      <c r="B262" s="15" t="s">
        <v>737</v>
      </c>
    </row>
    <row r="263" spans="1:2">
      <c r="A263" s="24" t="s">
        <v>561</v>
      </c>
      <c r="B263" s="15" t="s">
        <v>738</v>
      </c>
    </row>
    <row r="264" spans="1:2">
      <c r="A264" s="24" t="s">
        <v>563</v>
      </c>
      <c r="B264" s="15" t="s">
        <v>739</v>
      </c>
    </row>
    <row r="265" spans="1:2">
      <c r="A265" s="24" t="s">
        <v>565</v>
      </c>
      <c r="B265" s="15" t="s">
        <v>740</v>
      </c>
    </row>
    <row r="266" spans="1:2">
      <c r="A266" s="24" t="s">
        <v>567</v>
      </c>
      <c r="B266" s="15" t="s">
        <v>741</v>
      </c>
    </row>
    <row r="267" spans="1:2">
      <c r="A267" s="24" t="s">
        <v>569</v>
      </c>
      <c r="B267" s="15" t="s">
        <v>742</v>
      </c>
    </row>
    <row r="268" spans="1:2">
      <c r="A268" s="24" t="s">
        <v>571</v>
      </c>
      <c r="B268" s="15" t="s">
        <v>743</v>
      </c>
    </row>
    <row r="269" spans="1:2">
      <c r="A269" s="24" t="s">
        <v>573</v>
      </c>
      <c r="B269" s="15" t="s">
        <v>744</v>
      </c>
    </row>
    <row r="270" spans="1:2">
      <c r="A270" s="24" t="s">
        <v>575</v>
      </c>
      <c r="B270" s="15" t="s">
        <v>745</v>
      </c>
    </row>
    <row r="271" spans="1:2">
      <c r="A271" s="24" t="s">
        <v>577</v>
      </c>
      <c r="B271" s="15" t="s">
        <v>746</v>
      </c>
    </row>
    <row r="272" spans="1:2">
      <c r="A272" s="24" t="s">
        <v>579</v>
      </c>
      <c r="B272" s="15" t="s">
        <v>747</v>
      </c>
    </row>
    <row r="273" spans="1:2">
      <c r="A273" s="24" t="s">
        <v>581</v>
      </c>
      <c r="B273" s="15" t="s">
        <v>748</v>
      </c>
    </row>
    <row r="274" spans="1:2">
      <c r="A274" s="24" t="s">
        <v>583</v>
      </c>
      <c r="B274" s="15" t="s">
        <v>749</v>
      </c>
    </row>
    <row r="275" spans="1:2">
      <c r="A275" s="24" t="s">
        <v>585</v>
      </c>
      <c r="B275" s="15" t="s">
        <v>750</v>
      </c>
    </row>
    <row r="276" spans="1:2">
      <c r="A276" s="24" t="s">
        <v>587</v>
      </c>
      <c r="B276" s="15" t="s">
        <v>751</v>
      </c>
    </row>
    <row r="277" spans="1:2">
      <c r="A277" s="24" t="s">
        <v>589</v>
      </c>
      <c r="B277" s="15" t="s">
        <v>752</v>
      </c>
    </row>
    <row r="278" spans="1:2">
      <c r="A278" s="24" t="s">
        <v>591</v>
      </c>
      <c r="B278" s="15" t="s">
        <v>753</v>
      </c>
    </row>
    <row r="279" spans="1:2">
      <c r="A279" s="24" t="s">
        <v>593</v>
      </c>
      <c r="B279" s="15" t="s">
        <v>754</v>
      </c>
    </row>
    <row r="280" spans="1:2">
      <c r="A280" s="24" t="s">
        <v>595</v>
      </c>
      <c r="B280" s="15" t="s">
        <v>755</v>
      </c>
    </row>
    <row r="281" spans="1:2">
      <c r="A281" s="24" t="s">
        <v>597</v>
      </c>
      <c r="B281" s="15" t="s">
        <v>756</v>
      </c>
    </row>
    <row r="282" spans="1:2">
      <c r="A282" s="24" t="s">
        <v>599</v>
      </c>
      <c r="B282" s="15" t="s">
        <v>757</v>
      </c>
    </row>
    <row r="283" spans="1:2">
      <c r="A283" s="24" t="s">
        <v>601</v>
      </c>
      <c r="B283" s="15" t="s">
        <v>758</v>
      </c>
    </row>
    <row r="284" spans="1:2">
      <c r="A284" s="24" t="s">
        <v>603</v>
      </c>
      <c r="B284" s="15" t="s">
        <v>759</v>
      </c>
    </row>
    <row r="285" spans="1:2">
      <c r="A285" s="24" t="s">
        <v>605</v>
      </c>
      <c r="B285" s="15" t="s">
        <v>760</v>
      </c>
    </row>
    <row r="286" spans="1:2">
      <c r="A286" s="24" t="s">
        <v>607</v>
      </c>
      <c r="B286" s="15" t="s">
        <v>761</v>
      </c>
    </row>
    <row r="287" spans="1:2">
      <c r="A287" s="24" t="s">
        <v>609</v>
      </c>
      <c r="B287" s="15" t="s">
        <v>762</v>
      </c>
    </row>
    <row r="288" spans="1:2">
      <c r="A288" s="24" t="s">
        <v>611</v>
      </c>
      <c r="B288" s="15" t="s">
        <v>763</v>
      </c>
    </row>
    <row r="289" spans="1:2">
      <c r="A289" s="24" t="s">
        <v>613</v>
      </c>
      <c r="B289" s="15" t="s">
        <v>764</v>
      </c>
    </row>
    <row r="290" spans="1:2">
      <c r="A290" s="24" t="s">
        <v>615</v>
      </c>
      <c r="B290" s="15" t="s">
        <v>765</v>
      </c>
    </row>
    <row r="291" spans="1:2">
      <c r="A291" s="24" t="s">
        <v>617</v>
      </c>
      <c r="B291" s="15" t="s">
        <v>766</v>
      </c>
    </row>
    <row r="292" spans="1:2">
      <c r="A292" s="24" t="s">
        <v>619</v>
      </c>
      <c r="B292" s="15" t="s">
        <v>767</v>
      </c>
    </row>
    <row r="293" spans="1:2">
      <c r="A293" s="24" t="s">
        <v>621</v>
      </c>
      <c r="B293" s="15" t="s">
        <v>768</v>
      </c>
    </row>
    <row r="294" spans="1:2">
      <c r="A294" s="13" t="s">
        <v>185</v>
      </c>
      <c r="B294" s="15" t="s">
        <v>769</v>
      </c>
    </row>
    <row r="295" spans="1:2">
      <c r="A295" s="13" t="s">
        <v>196</v>
      </c>
      <c r="B295" s="15" t="s">
        <v>770</v>
      </c>
    </row>
    <row r="296" spans="1:2">
      <c r="A296" s="13" t="s">
        <v>206</v>
      </c>
      <c r="B296" s="15" t="s">
        <v>771</v>
      </c>
    </row>
    <row r="297" spans="1:2">
      <c r="A297" s="13" t="s">
        <v>215</v>
      </c>
      <c r="B297" s="15" t="s">
        <v>772</v>
      </c>
    </row>
    <row r="298" spans="1:2">
      <c r="A298" s="13" t="s">
        <v>223</v>
      </c>
      <c r="B298" s="15" t="s">
        <v>773</v>
      </c>
    </row>
    <row r="299" spans="1:2">
      <c r="A299" s="13" t="s">
        <v>186</v>
      </c>
      <c r="B299" s="15" t="s">
        <v>774</v>
      </c>
    </row>
    <row r="300" spans="1:2">
      <c r="A300" s="13" t="s">
        <v>197</v>
      </c>
      <c r="B300" s="15" t="s">
        <v>775</v>
      </c>
    </row>
    <row r="301" spans="1:2">
      <c r="A301" s="13" t="s">
        <v>207</v>
      </c>
      <c r="B301" s="15" t="s">
        <v>776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9" t="s">
        <v>777</v>
      </c>
      <c r="J1" s="209"/>
    </row>
    <row r="2" spans="1:10">
      <c r="A2" t="s">
        <v>2</v>
      </c>
      <c r="B2" s="209" t="s">
        <v>778</v>
      </c>
      <c r="C2" s="209"/>
      <c r="I2" t="s">
        <v>779</v>
      </c>
    </row>
    <row r="3" spans="1:10">
      <c r="B3" t="s">
        <v>780</v>
      </c>
      <c r="C3" s="2" t="s">
        <v>781</v>
      </c>
      <c r="I3">
        <v>2</v>
      </c>
    </row>
    <row r="4" spans="1:10">
      <c r="B4" t="s">
        <v>4</v>
      </c>
      <c r="C4" s="2" t="s">
        <v>782</v>
      </c>
      <c r="I4">
        <v>3</v>
      </c>
    </row>
    <row r="5" spans="1:10">
      <c r="B5" t="s">
        <v>783</v>
      </c>
      <c r="C5" s="2" t="s">
        <v>784</v>
      </c>
      <c r="I5">
        <v>4</v>
      </c>
    </row>
    <row r="6" spans="1:10">
      <c r="C6" s="2" t="s">
        <v>785</v>
      </c>
      <c r="I6">
        <v>5</v>
      </c>
    </row>
    <row r="7" spans="1:10">
      <c r="A7" t="s">
        <v>8</v>
      </c>
      <c r="B7" t="s">
        <v>786</v>
      </c>
      <c r="I7">
        <v>6</v>
      </c>
    </row>
    <row r="8" spans="1:10">
      <c r="B8" t="s">
        <v>787</v>
      </c>
      <c r="I8">
        <v>7</v>
      </c>
    </row>
    <row r="9" spans="1:10">
      <c r="B9" t="s">
        <v>10</v>
      </c>
      <c r="I9">
        <v>8</v>
      </c>
    </row>
    <row r="10" spans="1:10">
      <c r="B10" t="s">
        <v>788</v>
      </c>
      <c r="I10">
        <v>9</v>
      </c>
    </row>
    <row r="11" spans="1:10">
      <c r="B11" t="s">
        <v>785</v>
      </c>
      <c r="I11">
        <v>10</v>
      </c>
    </row>
    <row r="15" spans="1:10">
      <c r="B15" t="s">
        <v>785</v>
      </c>
    </row>
    <row r="16" spans="1:10">
      <c r="A16" t="s">
        <v>789</v>
      </c>
      <c r="B16" s="209" t="s">
        <v>790</v>
      </c>
      <c r="C16" s="209"/>
    </row>
    <row r="17" spans="2:9" ht="28.9">
      <c r="B17" s="3" t="s">
        <v>31</v>
      </c>
      <c r="C17" s="3" t="s">
        <v>791</v>
      </c>
      <c r="D17" t="s">
        <v>34</v>
      </c>
      <c r="F17" s="6" t="s">
        <v>792</v>
      </c>
      <c r="G17" t="s">
        <v>793</v>
      </c>
      <c r="H17" t="s">
        <v>794</v>
      </c>
      <c r="I17" s="6" t="s">
        <v>795</v>
      </c>
    </row>
    <row r="18" spans="2:9">
      <c r="B18" s="4">
        <v>1110</v>
      </c>
      <c r="C18" s="1" t="s">
        <v>796</v>
      </c>
      <c r="D18" t="s">
        <v>42</v>
      </c>
      <c r="E18" t="s">
        <v>797</v>
      </c>
      <c r="F18" t="s">
        <v>43</v>
      </c>
      <c r="G18" t="s">
        <v>43</v>
      </c>
      <c r="H18" t="s">
        <v>43</v>
      </c>
      <c r="I18" t="s">
        <v>43</v>
      </c>
    </row>
    <row r="19" spans="2:9">
      <c r="B19" s="4" t="s">
        <v>157</v>
      </c>
      <c r="C19" s="1" t="s">
        <v>798</v>
      </c>
      <c r="D19" t="s">
        <v>799</v>
      </c>
      <c r="E19" t="s">
        <v>800</v>
      </c>
      <c r="F19" t="s">
        <v>45</v>
      </c>
      <c r="G19" t="s">
        <v>45</v>
      </c>
      <c r="H19" t="s">
        <v>45</v>
      </c>
      <c r="I19" t="s">
        <v>45</v>
      </c>
    </row>
    <row r="20" spans="2:9">
      <c r="B20" s="4">
        <v>1170</v>
      </c>
      <c r="C20" s="1" t="s">
        <v>801</v>
      </c>
      <c r="D20" t="s">
        <v>66</v>
      </c>
      <c r="E20" t="s">
        <v>802</v>
      </c>
      <c r="F20" t="s">
        <v>44</v>
      </c>
      <c r="G20" t="s">
        <v>44</v>
      </c>
      <c r="H20" t="s">
        <v>44</v>
      </c>
      <c r="I20" t="s">
        <v>44</v>
      </c>
    </row>
    <row r="21" spans="2:9">
      <c r="B21" s="4">
        <v>1210</v>
      </c>
      <c r="C21" s="1" t="s">
        <v>803</v>
      </c>
      <c r="D21" t="s">
        <v>804</v>
      </c>
      <c r="E21" t="s">
        <v>805</v>
      </c>
      <c r="F21" t="s">
        <v>806</v>
      </c>
    </row>
    <row r="22" spans="2:9">
      <c r="B22" s="4">
        <v>1220</v>
      </c>
      <c r="C22" s="1" t="s">
        <v>807</v>
      </c>
    </row>
    <row r="23" spans="2:9">
      <c r="B23" s="4">
        <v>1230</v>
      </c>
      <c r="C23" s="1" t="s">
        <v>808</v>
      </c>
    </row>
    <row r="24" spans="2:9">
      <c r="B24" s="4">
        <v>1310</v>
      </c>
      <c r="C24" s="1" t="s">
        <v>809</v>
      </c>
    </row>
    <row r="25" spans="2:9">
      <c r="B25" s="4" t="s">
        <v>158</v>
      </c>
      <c r="C25" s="1" t="s">
        <v>810</v>
      </c>
    </row>
    <row r="26" spans="2:9">
      <c r="B26" s="4">
        <v>1640</v>
      </c>
      <c r="C26" s="1" t="s">
        <v>811</v>
      </c>
    </row>
    <row r="27" spans="2:9">
      <c r="B27" s="4">
        <v>2110</v>
      </c>
      <c r="C27" s="1" t="s">
        <v>812</v>
      </c>
    </row>
    <row r="28" spans="2:9">
      <c r="B28" s="4">
        <v>2120</v>
      </c>
      <c r="C28" s="1" t="s">
        <v>813</v>
      </c>
    </row>
    <row r="29" spans="2:9">
      <c r="B29" s="4" t="s">
        <v>152</v>
      </c>
      <c r="C29" s="1" t="s">
        <v>814</v>
      </c>
    </row>
    <row r="30" spans="2:9">
      <c r="B30" s="4" t="s">
        <v>159</v>
      </c>
      <c r="C30" s="1" t="s">
        <v>815</v>
      </c>
    </row>
    <row r="31" spans="2:9">
      <c r="B31" s="4">
        <v>2170</v>
      </c>
      <c r="C31" s="1" t="s">
        <v>816</v>
      </c>
    </row>
    <row r="32" spans="2:9">
      <c r="B32" s="4">
        <v>2180</v>
      </c>
      <c r="C32" s="1" t="s">
        <v>817</v>
      </c>
    </row>
    <row r="33" spans="2:3">
      <c r="B33" s="4">
        <v>2190</v>
      </c>
      <c r="C33" s="1" t="s">
        <v>818</v>
      </c>
    </row>
    <row r="34" spans="2:3">
      <c r="B34" s="4">
        <v>2320</v>
      </c>
      <c r="C34" s="1" t="s">
        <v>819</v>
      </c>
    </row>
    <row r="35" spans="2:3">
      <c r="B35" s="4">
        <v>2330</v>
      </c>
      <c r="C35" s="1" t="s">
        <v>820</v>
      </c>
    </row>
    <row r="36" spans="2:3">
      <c r="B36" s="4">
        <v>3130</v>
      </c>
      <c r="C36" s="1" t="s">
        <v>821</v>
      </c>
    </row>
    <row r="37" spans="2:3">
      <c r="B37" s="4">
        <v>3140</v>
      </c>
      <c r="C37" s="1" t="s">
        <v>822</v>
      </c>
    </row>
    <row r="38" spans="2:3">
      <c r="B38" s="4">
        <v>3150</v>
      </c>
      <c r="C38" s="1" t="s">
        <v>823</v>
      </c>
    </row>
    <row r="39" spans="2:3">
      <c r="B39" s="4">
        <v>3160</v>
      </c>
      <c r="C39" s="1" t="s">
        <v>824</v>
      </c>
    </row>
    <row r="40" spans="2:3">
      <c r="B40" s="4" t="s">
        <v>160</v>
      </c>
      <c r="C40" s="1" t="s">
        <v>825</v>
      </c>
    </row>
    <row r="41" spans="2:3">
      <c r="B41" s="4">
        <v>3260</v>
      </c>
      <c r="C41" s="1" t="s">
        <v>826</v>
      </c>
    </row>
    <row r="42" spans="2:3">
      <c r="B42" s="4">
        <v>3270</v>
      </c>
      <c r="C42" s="1" t="s">
        <v>827</v>
      </c>
    </row>
    <row r="43" spans="2:3">
      <c r="B43" s="4">
        <v>4010</v>
      </c>
      <c r="C43" s="1" t="s">
        <v>828</v>
      </c>
    </row>
    <row r="44" spans="2:3">
      <c r="B44" s="4">
        <v>4030</v>
      </c>
      <c r="C44" s="1" t="s">
        <v>829</v>
      </c>
    </row>
    <row r="45" spans="2:3">
      <c r="B45" s="4">
        <v>5130</v>
      </c>
      <c r="C45" s="1" t="s">
        <v>830</v>
      </c>
    </row>
    <row r="46" spans="2:3">
      <c r="B46" s="4" t="s">
        <v>161</v>
      </c>
      <c r="C46" s="1" t="s">
        <v>831</v>
      </c>
    </row>
    <row r="47" spans="2:3">
      <c r="B47" s="4" t="s">
        <v>139</v>
      </c>
      <c r="C47" s="1" t="s">
        <v>832</v>
      </c>
    </row>
    <row r="48" spans="2:3">
      <c r="B48" s="4">
        <v>6210</v>
      </c>
      <c r="C48" s="1" t="s">
        <v>833</v>
      </c>
    </row>
    <row r="49" spans="2:3">
      <c r="B49" s="4" t="s">
        <v>148</v>
      </c>
      <c r="C49" s="1" t="s">
        <v>834</v>
      </c>
    </row>
    <row r="50" spans="2:3">
      <c r="B50" s="4" t="s">
        <v>145</v>
      </c>
      <c r="C50" s="1" t="s">
        <v>835</v>
      </c>
    </row>
    <row r="51" spans="2:3">
      <c r="B51" s="4">
        <v>6410</v>
      </c>
      <c r="C51" s="1" t="s">
        <v>836</v>
      </c>
    </row>
    <row r="52" spans="2:3">
      <c r="B52" s="4">
        <v>6430</v>
      </c>
      <c r="C52" s="1" t="s">
        <v>837</v>
      </c>
    </row>
    <row r="53" spans="2:3">
      <c r="B53" s="4">
        <v>6450</v>
      </c>
      <c r="C53" s="1" t="s">
        <v>838</v>
      </c>
    </row>
    <row r="54" spans="2:3">
      <c r="B54" s="4">
        <v>6510</v>
      </c>
      <c r="C54" s="1" t="s">
        <v>839</v>
      </c>
    </row>
    <row r="55" spans="2:3">
      <c r="B55" s="4" t="s">
        <v>149</v>
      </c>
      <c r="C55" s="1" t="s">
        <v>840</v>
      </c>
    </row>
    <row r="56" spans="2:3">
      <c r="B56" s="4" t="s">
        <v>146</v>
      </c>
      <c r="C56" s="1" t="s">
        <v>841</v>
      </c>
    </row>
    <row r="57" spans="2:3">
      <c r="B57" s="4">
        <v>7120</v>
      </c>
      <c r="C57" s="1" t="s">
        <v>842</v>
      </c>
    </row>
    <row r="58" spans="2:3">
      <c r="B58" s="4">
        <v>7140</v>
      </c>
      <c r="C58" s="1" t="s">
        <v>843</v>
      </c>
    </row>
    <row r="59" spans="2:3">
      <c r="B59" s="4">
        <v>7150</v>
      </c>
      <c r="C59" s="5" t="s">
        <v>844</v>
      </c>
    </row>
    <row r="60" spans="2:3">
      <c r="B60" s="4">
        <v>7160</v>
      </c>
      <c r="C60" s="1" t="s">
        <v>845</v>
      </c>
    </row>
    <row r="61" spans="2:3">
      <c r="B61" s="4" t="s">
        <v>153</v>
      </c>
      <c r="C61" s="1" t="s">
        <v>846</v>
      </c>
    </row>
    <row r="62" spans="2:3">
      <c r="B62" s="4" t="s">
        <v>154</v>
      </c>
      <c r="C62" s="1" t="s">
        <v>847</v>
      </c>
    </row>
    <row r="63" spans="2:3">
      <c r="B63" s="4">
        <v>7230</v>
      </c>
      <c r="C63" s="1" t="s">
        <v>848</v>
      </c>
    </row>
    <row r="64" spans="2:3">
      <c r="B64" s="4">
        <v>8210</v>
      </c>
      <c r="C64" s="1" t="s">
        <v>849</v>
      </c>
    </row>
    <row r="65" spans="2:3">
      <c r="B65" s="4">
        <v>8220</v>
      </c>
      <c r="C65" s="1" t="s">
        <v>850</v>
      </c>
    </row>
    <row r="66" spans="2:3">
      <c r="B66" s="4">
        <v>8310</v>
      </c>
      <c r="C66" s="1" t="s">
        <v>851</v>
      </c>
    </row>
    <row r="67" spans="2:3">
      <c r="B67" s="4" t="s">
        <v>140</v>
      </c>
      <c r="C67" s="1" t="s">
        <v>852</v>
      </c>
    </row>
    <row r="68" spans="2:3">
      <c r="B68" s="4" t="s">
        <v>141</v>
      </c>
      <c r="C68" s="1" t="s">
        <v>853</v>
      </c>
    </row>
    <row r="69" spans="2:3">
      <c r="B69" s="4">
        <v>9050</v>
      </c>
      <c r="C69" s="1" t="s">
        <v>854</v>
      </c>
    </row>
    <row r="70" spans="2:3">
      <c r="B70" s="4">
        <v>9060</v>
      </c>
      <c r="C70" s="1" t="s">
        <v>855</v>
      </c>
    </row>
    <row r="71" spans="2:3">
      <c r="B71" s="4">
        <v>9070</v>
      </c>
      <c r="C71" s="1" t="s">
        <v>856</v>
      </c>
    </row>
    <row r="72" spans="2:3">
      <c r="B72" s="4" t="s">
        <v>142</v>
      </c>
      <c r="C72" s="1" t="s">
        <v>857</v>
      </c>
    </row>
    <row r="73" spans="2:3">
      <c r="B73" s="4">
        <v>9160</v>
      </c>
      <c r="C73" s="1" t="s">
        <v>858</v>
      </c>
    </row>
    <row r="74" spans="2:3">
      <c r="B74" s="4" t="s">
        <v>150</v>
      </c>
      <c r="C74" s="1" t="s">
        <v>859</v>
      </c>
    </row>
    <row r="75" spans="2:3">
      <c r="B75" s="4" t="s">
        <v>143</v>
      </c>
      <c r="C75" s="1" t="s">
        <v>860</v>
      </c>
    </row>
    <row r="76" spans="2:3">
      <c r="B76" s="4" t="s">
        <v>144</v>
      </c>
      <c r="C76" s="1" t="s">
        <v>861</v>
      </c>
    </row>
    <row r="77" spans="2:3">
      <c r="B77" s="4" t="s">
        <v>151</v>
      </c>
      <c r="C77" s="1" t="s">
        <v>862</v>
      </c>
    </row>
    <row r="78" spans="2:3">
      <c r="B78" s="4" t="s">
        <v>147</v>
      </c>
      <c r="C78" s="1" t="s">
        <v>863</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864</v>
      </c>
    </row>
    <row r="2" spans="1:2">
      <c r="A2" t="s">
        <v>43</v>
      </c>
    </row>
    <row r="3" spans="1:2">
      <c r="A3" t="s">
        <v>865</v>
      </c>
    </row>
    <row r="4" spans="1:2">
      <c r="A4" t="s">
        <v>866</v>
      </c>
    </row>
    <row r="5" spans="1:2">
      <c r="A5" t="s">
        <v>799</v>
      </c>
    </row>
    <row r="6" spans="1:2">
      <c r="A6" t="s">
        <v>66</v>
      </c>
    </row>
    <row r="7" spans="1:2">
      <c r="A7" t="s">
        <v>72</v>
      </c>
    </row>
    <row r="11" spans="1:2">
      <c r="A11" s="8" t="s">
        <v>867</v>
      </c>
    </row>
    <row r="12" spans="1:2">
      <c r="A12" t="s">
        <v>69</v>
      </c>
      <c r="B12" t="s">
        <v>868</v>
      </c>
    </row>
    <row r="13" spans="1:2">
      <c r="A13" t="s">
        <v>869</v>
      </c>
      <c r="B13" t="s">
        <v>870</v>
      </c>
    </row>
    <row r="14" spans="1:2">
      <c r="A14" t="s">
        <v>871</v>
      </c>
      <c r="B14" t="s">
        <v>872</v>
      </c>
    </row>
    <row r="15" spans="1:2">
      <c r="A15" t="s">
        <v>873</v>
      </c>
      <c r="B15" t="s">
        <v>874</v>
      </c>
    </row>
    <row r="17" spans="1:3">
      <c r="A17" t="s">
        <v>61</v>
      </c>
    </row>
    <row r="18" spans="1:3">
      <c r="A18" t="s">
        <v>44</v>
      </c>
    </row>
    <row r="19" spans="1:3">
      <c r="A19" t="s">
        <v>72</v>
      </c>
    </row>
    <row r="20" spans="1:3">
      <c r="A20" t="s">
        <v>875</v>
      </c>
    </row>
    <row r="21" spans="1:3">
      <c r="A21" t="s">
        <v>66</v>
      </c>
    </row>
    <row r="23" spans="1:3">
      <c r="A23" t="s">
        <v>876</v>
      </c>
      <c r="B23" t="s">
        <v>877</v>
      </c>
      <c r="C23" t="s">
        <v>878</v>
      </c>
    </row>
    <row r="24" spans="1:3">
      <c r="A24" t="s">
        <v>69</v>
      </c>
      <c r="B24" t="s">
        <v>879</v>
      </c>
      <c r="C24" t="s">
        <v>880</v>
      </c>
    </row>
    <row r="25" spans="1:3">
      <c r="A25" t="s">
        <v>881</v>
      </c>
      <c r="B25" t="s">
        <v>882</v>
      </c>
      <c r="C25" t="s">
        <v>883</v>
      </c>
    </row>
    <row r="26" spans="1:3" ht="16.149999999999999">
      <c r="A26" t="s">
        <v>884</v>
      </c>
      <c r="B26" t="s">
        <v>885</v>
      </c>
      <c r="C26" t="s">
        <v>886</v>
      </c>
    </row>
    <row r="27" spans="1:3">
      <c r="A27" t="s">
        <v>887</v>
      </c>
      <c r="B27" t="s">
        <v>888</v>
      </c>
      <c r="C27" t="s">
        <v>889</v>
      </c>
    </row>
    <row r="28" spans="1:3">
      <c r="A28" t="s">
        <v>890</v>
      </c>
      <c r="B28" t="s">
        <v>891</v>
      </c>
      <c r="C28" t="s">
        <v>892</v>
      </c>
    </row>
    <row r="29" spans="1:3">
      <c r="A29" t="s">
        <v>893</v>
      </c>
      <c r="B29" t="s">
        <v>894</v>
      </c>
      <c r="C29" t="s">
        <v>895</v>
      </c>
    </row>
    <row r="30" spans="1:3">
      <c r="A30" t="s">
        <v>896</v>
      </c>
      <c r="B30" t="s">
        <v>897</v>
      </c>
      <c r="C30" t="s">
        <v>898</v>
      </c>
    </row>
    <row r="31" spans="1:3">
      <c r="A31" t="s">
        <v>899</v>
      </c>
      <c r="B31" t="s">
        <v>900</v>
      </c>
      <c r="C31" t="s">
        <v>901</v>
      </c>
    </row>
    <row r="32" spans="1:3">
      <c r="A32" t="s">
        <v>902</v>
      </c>
      <c r="B32" t="s">
        <v>903</v>
      </c>
      <c r="C32" t="s">
        <v>904</v>
      </c>
    </row>
    <row r="33" spans="1:3">
      <c r="A33" t="s">
        <v>905</v>
      </c>
      <c r="B33" t="s">
        <v>906</v>
      </c>
      <c r="C33" t="s">
        <v>907</v>
      </c>
    </row>
    <row r="34" spans="1:3">
      <c r="A34" t="s">
        <v>908</v>
      </c>
      <c r="B34" t="s">
        <v>909</v>
      </c>
      <c r="C34" t="s">
        <v>910</v>
      </c>
    </row>
    <row r="35" spans="1:3">
      <c r="A35" t="s">
        <v>71</v>
      </c>
      <c r="B35" t="s">
        <v>911</v>
      </c>
      <c r="C35" t="s">
        <v>912</v>
      </c>
    </row>
    <row r="36" spans="1:3">
      <c r="A36" t="s">
        <v>913</v>
      </c>
      <c r="B36" t="s">
        <v>914</v>
      </c>
      <c r="C36" t="s">
        <v>915</v>
      </c>
    </row>
    <row r="37" spans="1:3">
      <c r="A37" t="s">
        <v>916</v>
      </c>
      <c r="B37" t="s">
        <v>917</v>
      </c>
      <c r="C37" t="s">
        <v>918</v>
      </c>
    </row>
    <row r="38" spans="1:3">
      <c r="A38" t="s">
        <v>919</v>
      </c>
      <c r="B38" t="s">
        <v>920</v>
      </c>
      <c r="C38" t="s">
        <v>921</v>
      </c>
    </row>
    <row r="39" spans="1:3">
      <c r="A39" t="s">
        <v>922</v>
      </c>
      <c r="B39" t="s">
        <v>923</v>
      </c>
      <c r="C39" t="s">
        <v>924</v>
      </c>
    </row>
    <row r="40" spans="1:3">
      <c r="A40" t="s">
        <v>925</v>
      </c>
      <c r="B40" t="s">
        <v>926</v>
      </c>
      <c r="C40" t="s">
        <v>927</v>
      </c>
    </row>
    <row r="41" spans="1:3">
      <c r="A41" t="s">
        <v>928</v>
      </c>
      <c r="B41" t="s">
        <v>929</v>
      </c>
      <c r="C41" t="s">
        <v>930</v>
      </c>
    </row>
    <row r="42" spans="1:3">
      <c r="A42" t="s">
        <v>931</v>
      </c>
      <c r="B42" t="s">
        <v>932</v>
      </c>
      <c r="C42" t="s">
        <v>933</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866</v>
      </c>
      <c r="G1" t="s">
        <v>43</v>
      </c>
      <c r="H1" t="s">
        <v>72</v>
      </c>
      <c r="I1" t="s">
        <v>799</v>
      </c>
      <c r="J1" t="s">
        <v>66</v>
      </c>
      <c r="K1" t="s">
        <v>865</v>
      </c>
      <c r="L1" t="s">
        <v>934</v>
      </c>
      <c r="M1" t="s">
        <v>935</v>
      </c>
    </row>
    <row r="2" spans="2:16" ht="43.15">
      <c r="B2" s="16" t="s">
        <v>936</v>
      </c>
      <c r="C2" s="17" t="s">
        <v>937</v>
      </c>
      <c r="D2" s="18">
        <v>1919</v>
      </c>
      <c r="F2" s="16" t="s">
        <v>936</v>
      </c>
      <c r="G2" s="19" t="s">
        <v>175</v>
      </c>
      <c r="H2" s="19" t="s">
        <v>192</v>
      </c>
      <c r="I2" s="19" t="s">
        <v>938</v>
      </c>
      <c r="J2" s="19" t="s">
        <v>221</v>
      </c>
      <c r="K2" s="19" t="s">
        <v>939</v>
      </c>
      <c r="L2" s="27"/>
      <c r="O2" s="15"/>
      <c r="P2" s="27"/>
    </row>
    <row r="3" spans="2:16" ht="28.9">
      <c r="B3" s="19" t="s">
        <v>177</v>
      </c>
      <c r="C3" s="20" t="s">
        <v>208</v>
      </c>
      <c r="D3" s="18">
        <v>1936</v>
      </c>
      <c r="F3" s="19" t="s">
        <v>177</v>
      </c>
      <c r="G3" s="19" t="s">
        <v>198</v>
      </c>
      <c r="I3" s="19" t="s">
        <v>940</v>
      </c>
      <c r="J3" s="19" t="s">
        <v>941</v>
      </c>
      <c r="K3" s="19" t="s">
        <v>942</v>
      </c>
      <c r="L3" s="27"/>
      <c r="O3" s="15"/>
      <c r="P3" s="27"/>
    </row>
    <row r="4" spans="2:16">
      <c r="B4" s="16" t="s">
        <v>943</v>
      </c>
      <c r="C4" s="17" t="s">
        <v>944</v>
      </c>
      <c r="D4" s="18">
        <v>1929</v>
      </c>
      <c r="F4" s="16" t="s">
        <v>943</v>
      </c>
      <c r="I4" s="16" t="s">
        <v>945</v>
      </c>
      <c r="J4" s="19" t="s">
        <v>257</v>
      </c>
      <c r="K4" s="16" t="s">
        <v>946</v>
      </c>
      <c r="L4" s="27"/>
      <c r="O4" s="15"/>
      <c r="P4" s="27"/>
    </row>
    <row r="5" spans="2:16">
      <c r="B5" s="19" t="s">
        <v>209</v>
      </c>
      <c r="C5" s="20" t="s">
        <v>231</v>
      </c>
      <c r="D5" s="18">
        <v>1920</v>
      </c>
      <c r="F5" s="19" t="s">
        <v>209</v>
      </c>
      <c r="I5" s="19" t="s">
        <v>947</v>
      </c>
      <c r="J5" s="19" t="s">
        <v>264</v>
      </c>
      <c r="K5" s="16" t="s">
        <v>948</v>
      </c>
      <c r="L5" s="27"/>
      <c r="O5" s="15"/>
      <c r="P5" s="27"/>
    </row>
    <row r="6" spans="2:16">
      <c r="B6" s="16" t="s">
        <v>949</v>
      </c>
      <c r="C6" s="17" t="s">
        <v>950</v>
      </c>
      <c r="D6" s="18">
        <v>4030</v>
      </c>
      <c r="F6" s="16" t="s">
        <v>949</v>
      </c>
      <c r="G6" s="15"/>
      <c r="H6" s="27"/>
      <c r="I6" s="19" t="s">
        <v>951</v>
      </c>
      <c r="J6" s="25" t="s">
        <v>952</v>
      </c>
      <c r="K6" s="19" t="s">
        <v>196</v>
      </c>
      <c r="L6" s="27"/>
      <c r="O6" s="14"/>
      <c r="P6" s="27"/>
    </row>
    <row r="7" spans="2:16">
      <c r="B7" s="19" t="s">
        <v>246</v>
      </c>
      <c r="C7" s="20" t="s">
        <v>266</v>
      </c>
      <c r="D7" s="18">
        <v>1086</v>
      </c>
      <c r="F7" s="19" t="s">
        <v>246</v>
      </c>
      <c r="I7" s="19" t="s">
        <v>953</v>
      </c>
      <c r="J7" s="26" t="s">
        <v>237</v>
      </c>
      <c r="K7" s="16" t="s">
        <v>954</v>
      </c>
      <c r="L7" s="27"/>
      <c r="O7" s="15"/>
      <c r="P7" s="27"/>
    </row>
    <row r="8" spans="2:16" ht="28.9">
      <c r="B8" s="19" t="s">
        <v>253</v>
      </c>
      <c r="C8" s="20" t="s">
        <v>273</v>
      </c>
      <c r="D8" s="18">
        <v>1081</v>
      </c>
      <c r="F8" s="19" t="s">
        <v>253</v>
      </c>
      <c r="I8" s="19" t="s">
        <v>955</v>
      </c>
      <c r="J8" s="26" t="s">
        <v>290</v>
      </c>
      <c r="K8" s="16" t="s">
        <v>956</v>
      </c>
      <c r="L8" s="27"/>
      <c r="O8" s="15"/>
      <c r="P8" s="27"/>
    </row>
    <row r="9" spans="2:16" ht="28.9">
      <c r="B9" s="19" t="s">
        <v>274</v>
      </c>
      <c r="C9" s="20" t="s">
        <v>291</v>
      </c>
      <c r="D9" s="18">
        <v>1065</v>
      </c>
      <c r="F9" s="19" t="s">
        <v>274</v>
      </c>
      <c r="I9" s="16" t="s">
        <v>957</v>
      </c>
      <c r="J9" s="26" t="s">
        <v>400</v>
      </c>
      <c r="K9" s="19" t="s">
        <v>958</v>
      </c>
      <c r="L9" s="27"/>
      <c r="O9" s="15"/>
      <c r="P9" s="27"/>
    </row>
    <row r="10" spans="2:16">
      <c r="B10" s="19" t="s">
        <v>292</v>
      </c>
      <c r="C10" s="20" t="s">
        <v>309</v>
      </c>
      <c r="D10" s="18">
        <v>1082</v>
      </c>
      <c r="F10" s="19" t="s">
        <v>292</v>
      </c>
      <c r="G10" s="15"/>
      <c r="H10" s="27"/>
      <c r="I10" s="19" t="s">
        <v>207</v>
      </c>
      <c r="J10" s="26" t="s">
        <v>426</v>
      </c>
      <c r="K10" s="16" t="s">
        <v>959</v>
      </c>
      <c r="L10" s="27"/>
      <c r="O10" s="15"/>
      <c r="P10" s="27"/>
    </row>
    <row r="11" spans="2:16" ht="28.9">
      <c r="B11" s="19" t="s">
        <v>310</v>
      </c>
      <c r="C11" s="20" t="s">
        <v>327</v>
      </c>
      <c r="D11" s="18">
        <v>6169</v>
      </c>
      <c r="F11" s="19" t="s">
        <v>310</v>
      </c>
      <c r="G11" s="21"/>
      <c r="H11" s="27"/>
      <c r="I11" s="19" t="s">
        <v>960</v>
      </c>
      <c r="J11" s="26" t="s">
        <v>961</v>
      </c>
      <c r="K11" s="16" t="s">
        <v>962</v>
      </c>
      <c r="L11" s="27"/>
      <c r="O11" s="15"/>
    </row>
    <row r="12" spans="2:16">
      <c r="B12" s="19" t="s">
        <v>963</v>
      </c>
      <c r="C12" s="20" t="s">
        <v>964</v>
      </c>
      <c r="D12" s="18">
        <v>1042</v>
      </c>
      <c r="F12" s="19" t="s">
        <v>963</v>
      </c>
      <c r="G12" s="14"/>
      <c r="H12" s="27"/>
      <c r="J12" s="26" t="s">
        <v>523</v>
      </c>
      <c r="K12" s="19" t="s">
        <v>206</v>
      </c>
      <c r="O12" s="15"/>
      <c r="P12" s="27"/>
    </row>
    <row r="13" spans="2:16">
      <c r="B13" s="19" t="s">
        <v>965</v>
      </c>
      <c r="C13" s="20" t="s">
        <v>966</v>
      </c>
      <c r="D13" s="18">
        <v>1060</v>
      </c>
      <c r="F13" s="19" t="s">
        <v>965</v>
      </c>
      <c r="G13" s="14"/>
      <c r="H13" s="27"/>
      <c r="J13" s="26" t="s">
        <v>525</v>
      </c>
      <c r="O13" s="15"/>
      <c r="P13" s="27"/>
    </row>
    <row r="14" spans="2:16">
      <c r="B14" s="19" t="s">
        <v>967</v>
      </c>
      <c r="C14" s="20" t="s">
        <v>968</v>
      </c>
      <c r="D14" s="18">
        <v>6177</v>
      </c>
      <c r="F14" s="19" t="s">
        <v>967</v>
      </c>
      <c r="G14" s="15"/>
      <c r="H14" s="27"/>
      <c r="J14" s="26" t="s">
        <v>527</v>
      </c>
      <c r="O14" s="15"/>
      <c r="P14" s="27"/>
    </row>
    <row r="15" spans="2:16" ht="28.9">
      <c r="B15" s="19" t="s">
        <v>334</v>
      </c>
      <c r="C15" s="20" t="s">
        <v>351</v>
      </c>
      <c r="D15" s="18">
        <v>1029</v>
      </c>
      <c r="F15" s="19" t="s">
        <v>334</v>
      </c>
      <c r="G15" s="14"/>
      <c r="H15" s="27"/>
      <c r="J15" s="26" t="s">
        <v>969</v>
      </c>
      <c r="O15" s="15"/>
      <c r="P15" s="27"/>
    </row>
    <row r="16" spans="2:16">
      <c r="B16" s="19" t="s">
        <v>970</v>
      </c>
      <c r="C16" s="20" t="s">
        <v>971</v>
      </c>
      <c r="D16" s="18">
        <v>1037</v>
      </c>
      <c r="F16" s="19" t="s">
        <v>970</v>
      </c>
      <c r="G16" s="14"/>
      <c r="H16" s="27"/>
      <c r="J16" s="25" t="s">
        <v>972</v>
      </c>
      <c r="O16" s="14"/>
      <c r="P16" s="27"/>
    </row>
    <row r="17" spans="2:16" ht="28.9">
      <c r="B17" s="19" t="s">
        <v>352</v>
      </c>
      <c r="C17" s="20" t="s">
        <v>367</v>
      </c>
      <c r="D17" s="18">
        <v>1084</v>
      </c>
      <c r="F17" s="19" t="s">
        <v>352</v>
      </c>
      <c r="G17" s="15"/>
      <c r="H17" s="27"/>
      <c r="J17" s="26" t="s">
        <v>581</v>
      </c>
      <c r="O17" s="15"/>
      <c r="P17" s="27"/>
    </row>
    <row r="18" spans="2:16" ht="28.9">
      <c r="B18" s="19" t="s">
        <v>358</v>
      </c>
      <c r="C18" s="20" t="s">
        <v>372</v>
      </c>
      <c r="D18" s="18">
        <v>1924</v>
      </c>
      <c r="F18" s="19" t="s">
        <v>358</v>
      </c>
      <c r="G18" s="14"/>
      <c r="H18" s="27"/>
      <c r="J18" s="26" t="s">
        <v>591</v>
      </c>
      <c r="O18" s="15"/>
    </row>
    <row r="19" spans="2:16" ht="28.9">
      <c r="B19" s="19" t="s">
        <v>363</v>
      </c>
      <c r="C19" s="20" t="s">
        <v>377</v>
      </c>
      <c r="D19" s="18">
        <v>4021</v>
      </c>
      <c r="F19" s="19" t="s">
        <v>363</v>
      </c>
      <c r="G19" s="14"/>
      <c r="H19" s="27"/>
      <c r="J19" s="26" t="s">
        <v>593</v>
      </c>
      <c r="O19" s="15"/>
      <c r="P19" s="27"/>
    </row>
    <row r="20" spans="2:16" ht="28.9">
      <c r="B20" s="19" t="s">
        <v>973</v>
      </c>
      <c r="C20" s="20" t="s">
        <v>974</v>
      </c>
      <c r="D20" s="18">
        <v>1926</v>
      </c>
      <c r="F20" s="19" t="s">
        <v>973</v>
      </c>
      <c r="G20" s="15"/>
      <c r="H20" s="27"/>
      <c r="J20" s="26" t="s">
        <v>611</v>
      </c>
      <c r="O20" s="15"/>
      <c r="P20" s="27"/>
    </row>
    <row r="21" spans="2:16">
      <c r="B21" s="19" t="s">
        <v>378</v>
      </c>
      <c r="C21" s="20" t="s">
        <v>390</v>
      </c>
      <c r="D21" s="18">
        <v>1032</v>
      </c>
      <c r="F21" s="19" t="s">
        <v>378</v>
      </c>
    </row>
    <row r="22" spans="2:16" ht="28.9">
      <c r="B22" s="19" t="s">
        <v>383</v>
      </c>
      <c r="C22" s="20" t="s">
        <v>394</v>
      </c>
      <c r="D22" s="18">
        <v>1014</v>
      </c>
      <c r="F22" s="19" t="s">
        <v>383</v>
      </c>
    </row>
    <row r="23" spans="2:16" ht="28.9">
      <c r="B23" s="19" t="s">
        <v>387</v>
      </c>
      <c r="C23" s="20" t="s">
        <v>398</v>
      </c>
      <c r="D23" s="18">
        <v>1015</v>
      </c>
      <c r="F23" s="19" t="s">
        <v>387</v>
      </c>
    </row>
    <row r="24" spans="2:16" ht="28.9">
      <c r="B24" s="19" t="s">
        <v>391</v>
      </c>
      <c r="C24" s="20" t="s">
        <v>401</v>
      </c>
      <c r="D24" s="18">
        <v>1013</v>
      </c>
      <c r="F24" s="19" t="s">
        <v>391</v>
      </c>
    </row>
    <row r="25" spans="2:16" ht="28.9">
      <c r="B25" s="16" t="s">
        <v>395</v>
      </c>
      <c r="C25" s="17" t="s">
        <v>404</v>
      </c>
      <c r="D25" s="18">
        <v>1016</v>
      </c>
      <c r="F25" s="16" t="s">
        <v>395</v>
      </c>
    </row>
    <row r="26" spans="2:16">
      <c r="B26" s="19" t="s">
        <v>975</v>
      </c>
      <c r="C26" s="20" t="s">
        <v>976</v>
      </c>
      <c r="D26" s="18">
        <v>4044</v>
      </c>
      <c r="F26" s="19" t="s">
        <v>975</v>
      </c>
    </row>
    <row r="27" spans="2:16" ht="28.9">
      <c r="B27" s="19" t="s">
        <v>175</v>
      </c>
      <c r="C27" s="20" t="s">
        <v>176</v>
      </c>
      <c r="D27" s="18">
        <v>1188</v>
      </c>
    </row>
    <row r="28" spans="2:16">
      <c r="B28" s="19" t="s">
        <v>198</v>
      </c>
      <c r="C28" s="20" t="s">
        <v>199</v>
      </c>
      <c r="D28" s="18">
        <v>1166</v>
      </c>
    </row>
    <row r="29" spans="2:16">
      <c r="B29" s="19" t="s">
        <v>192</v>
      </c>
      <c r="C29" s="20" t="s">
        <v>548</v>
      </c>
      <c r="D29" s="18">
        <v>1220</v>
      </c>
    </row>
    <row r="30" spans="2:16">
      <c r="B30" s="19" t="s">
        <v>939</v>
      </c>
      <c r="C30" s="20" t="s">
        <v>977</v>
      </c>
      <c r="D30" s="18">
        <v>1103</v>
      </c>
    </row>
    <row r="31" spans="2:16">
      <c r="B31" s="19" t="s">
        <v>942</v>
      </c>
      <c r="C31" s="22" t="s">
        <v>978</v>
      </c>
      <c r="D31" s="18">
        <v>1130</v>
      </c>
    </row>
    <row r="32" spans="2:16">
      <c r="B32" s="16" t="s">
        <v>946</v>
      </c>
      <c r="C32" s="17" t="s">
        <v>979</v>
      </c>
      <c r="D32" s="18">
        <v>1149</v>
      </c>
    </row>
    <row r="33" spans="2:4">
      <c r="B33" s="16" t="s">
        <v>948</v>
      </c>
      <c r="C33" s="17" t="s">
        <v>980</v>
      </c>
      <c r="D33" s="18">
        <v>1163</v>
      </c>
    </row>
    <row r="34" spans="2:4">
      <c r="B34" s="19" t="s">
        <v>196</v>
      </c>
      <c r="C34" s="20" t="s">
        <v>770</v>
      </c>
      <c r="D34" s="18">
        <v>1099</v>
      </c>
    </row>
    <row r="35" spans="2:4">
      <c r="B35" s="16" t="s">
        <v>954</v>
      </c>
      <c r="C35" s="17" t="s">
        <v>981</v>
      </c>
      <c r="D35" s="18">
        <v>1096</v>
      </c>
    </row>
    <row r="36" spans="2:4">
      <c r="B36" s="16" t="s">
        <v>956</v>
      </c>
      <c r="C36" s="17" t="s">
        <v>982</v>
      </c>
      <c r="D36" s="18">
        <v>1145</v>
      </c>
    </row>
    <row r="37" spans="2:4">
      <c r="B37" s="19" t="s">
        <v>958</v>
      </c>
      <c r="C37" s="20" t="s">
        <v>983</v>
      </c>
      <c r="D37" s="18">
        <v>2522</v>
      </c>
    </row>
    <row r="38" spans="2:4">
      <c r="B38" s="16" t="s">
        <v>959</v>
      </c>
      <c r="C38" s="17" t="s">
        <v>984</v>
      </c>
      <c r="D38" s="18">
        <v>5339</v>
      </c>
    </row>
    <row r="39" spans="2:4" ht="28.9">
      <c r="B39" s="16" t="s">
        <v>962</v>
      </c>
      <c r="C39" s="17" t="s">
        <v>985</v>
      </c>
      <c r="D39" s="18">
        <v>5348</v>
      </c>
    </row>
    <row r="40" spans="2:4">
      <c r="B40" s="19" t="s">
        <v>206</v>
      </c>
      <c r="C40" s="20" t="s">
        <v>771</v>
      </c>
      <c r="D40" s="18">
        <v>1106</v>
      </c>
    </row>
    <row r="41" spans="2:4">
      <c r="B41" s="19" t="s">
        <v>938</v>
      </c>
      <c r="C41" s="20" t="s">
        <v>986</v>
      </c>
      <c r="D41" s="18">
        <v>1308</v>
      </c>
    </row>
    <row r="42" spans="2:4">
      <c r="B42" s="19" t="s">
        <v>940</v>
      </c>
      <c r="C42" s="20" t="s">
        <v>987</v>
      </c>
      <c r="D42" s="18">
        <v>1352</v>
      </c>
    </row>
    <row r="43" spans="2:4">
      <c r="B43" s="16" t="s">
        <v>945</v>
      </c>
      <c r="C43" s="17" t="s">
        <v>988</v>
      </c>
      <c r="D43" s="18">
        <v>1337</v>
      </c>
    </row>
    <row r="44" spans="2:4">
      <c r="B44" s="19" t="s">
        <v>947</v>
      </c>
      <c r="C44" s="20" t="s">
        <v>989</v>
      </c>
      <c r="D44" s="18">
        <v>1364</v>
      </c>
    </row>
    <row r="45" spans="2:4">
      <c r="B45" s="19" t="s">
        <v>951</v>
      </c>
      <c r="C45" s="20" t="s">
        <v>990</v>
      </c>
      <c r="D45" s="18">
        <v>1355</v>
      </c>
    </row>
    <row r="46" spans="2:4">
      <c r="B46" s="19" t="s">
        <v>953</v>
      </c>
      <c r="C46" s="20" t="s">
        <v>991</v>
      </c>
      <c r="D46" s="18">
        <v>1361</v>
      </c>
    </row>
    <row r="47" spans="2:4">
      <c r="B47" s="19" t="s">
        <v>955</v>
      </c>
      <c r="C47" s="20" t="s">
        <v>992</v>
      </c>
      <c r="D47" s="18">
        <v>1318</v>
      </c>
    </row>
    <row r="48" spans="2:4">
      <c r="B48" s="16" t="s">
        <v>957</v>
      </c>
      <c r="C48" s="17" t="s">
        <v>993</v>
      </c>
      <c r="D48" s="18">
        <v>1351</v>
      </c>
    </row>
    <row r="49" spans="2:4">
      <c r="B49" s="19" t="s">
        <v>207</v>
      </c>
      <c r="C49" s="20" t="s">
        <v>776</v>
      </c>
      <c r="D49" s="18">
        <v>1910</v>
      </c>
    </row>
    <row r="50" spans="2:4">
      <c r="B50" s="19" t="s">
        <v>960</v>
      </c>
      <c r="C50" s="20" t="s">
        <v>994</v>
      </c>
      <c r="D50" s="18">
        <v>1354</v>
      </c>
    </row>
    <row r="51" spans="2:4">
      <c r="B51" s="19" t="s">
        <v>221</v>
      </c>
      <c r="C51" s="20" t="s">
        <v>582</v>
      </c>
      <c r="D51" s="18">
        <v>1386</v>
      </c>
    </row>
    <row r="52" spans="2:4">
      <c r="B52" s="19" t="s">
        <v>941</v>
      </c>
      <c r="C52" s="20" t="s">
        <v>995</v>
      </c>
      <c r="D52" s="18">
        <v>1381</v>
      </c>
    </row>
    <row r="53" spans="2:4">
      <c r="B53" s="19" t="s">
        <v>257</v>
      </c>
      <c r="C53" s="20" t="s">
        <v>592</v>
      </c>
      <c r="D53" s="18">
        <v>1983</v>
      </c>
    </row>
    <row r="54" spans="2:4">
      <c r="B54" s="19" t="s">
        <v>264</v>
      </c>
      <c r="C54" s="20" t="s">
        <v>594</v>
      </c>
      <c r="D54" s="18">
        <v>6216</v>
      </c>
    </row>
    <row r="55" spans="2:4">
      <c r="B55" s="25" t="s">
        <v>952</v>
      </c>
      <c r="C55" s="17" t="s">
        <v>996</v>
      </c>
      <c r="D55" s="18">
        <v>1939</v>
      </c>
    </row>
    <row r="56" spans="2:4">
      <c r="B56" s="26" t="s">
        <v>237</v>
      </c>
      <c r="C56" s="20" t="s">
        <v>630</v>
      </c>
      <c r="D56" s="18">
        <v>1617</v>
      </c>
    </row>
    <row r="57" spans="2:4">
      <c r="B57" s="26" t="s">
        <v>290</v>
      </c>
      <c r="C57" s="20" t="s">
        <v>638</v>
      </c>
      <c r="D57" s="18">
        <v>1419</v>
      </c>
    </row>
    <row r="58" spans="2:4">
      <c r="B58" s="26" t="s">
        <v>400</v>
      </c>
      <c r="C58" s="20" t="s">
        <v>659</v>
      </c>
      <c r="D58" s="18">
        <v>1951</v>
      </c>
    </row>
    <row r="59" spans="2:4">
      <c r="B59" s="26" t="s">
        <v>426</v>
      </c>
      <c r="C59" s="20" t="s">
        <v>671</v>
      </c>
      <c r="D59" s="18">
        <v>1902</v>
      </c>
    </row>
    <row r="60" spans="2:4">
      <c r="B60" s="26" t="s">
        <v>961</v>
      </c>
      <c r="C60" s="20" t="s">
        <v>997</v>
      </c>
      <c r="D60" s="1" t="s">
        <v>998</v>
      </c>
    </row>
    <row r="61" spans="2:4">
      <c r="B61" s="26" t="s">
        <v>523</v>
      </c>
      <c r="C61" s="20" t="s">
        <v>719</v>
      </c>
      <c r="D61" s="18">
        <v>1758</v>
      </c>
    </row>
    <row r="62" spans="2:4">
      <c r="B62" s="26" t="s">
        <v>525</v>
      </c>
      <c r="C62" s="20" t="s">
        <v>720</v>
      </c>
      <c r="D62" s="18">
        <v>2216</v>
      </c>
    </row>
    <row r="63" spans="2:4">
      <c r="B63" s="26" t="s">
        <v>527</v>
      </c>
      <c r="C63" s="20" t="s">
        <v>721</v>
      </c>
      <c r="D63" s="18">
        <v>1903</v>
      </c>
    </row>
    <row r="64" spans="2:4">
      <c r="B64" s="26" t="s">
        <v>969</v>
      </c>
      <c r="C64" s="20" t="s">
        <v>999</v>
      </c>
      <c r="D64" s="18">
        <v>1833</v>
      </c>
    </row>
    <row r="65" spans="2:4">
      <c r="B65" s="25" t="s">
        <v>972</v>
      </c>
      <c r="C65" s="17" t="s">
        <v>1000</v>
      </c>
      <c r="D65" s="18">
        <v>1963</v>
      </c>
    </row>
    <row r="66" spans="2:4">
      <c r="B66" s="26" t="s">
        <v>581</v>
      </c>
      <c r="C66" s="20" t="s">
        <v>748</v>
      </c>
      <c r="D66" s="18">
        <v>1477</v>
      </c>
    </row>
    <row r="67" spans="2:4">
      <c r="B67" s="26" t="s">
        <v>591</v>
      </c>
      <c r="C67" s="20" t="s">
        <v>753</v>
      </c>
      <c r="D67" s="1" t="s">
        <v>998</v>
      </c>
    </row>
    <row r="68" spans="2:4">
      <c r="B68" s="26" t="s">
        <v>593</v>
      </c>
      <c r="C68" s="20" t="s">
        <v>754</v>
      </c>
      <c r="D68" s="18">
        <v>1528</v>
      </c>
    </row>
    <row r="69" spans="2:4">
      <c r="B69" s="26" t="s">
        <v>611</v>
      </c>
      <c r="C69" s="20" t="s">
        <v>763</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D3DC16-7EA2-4800-B882-1090E43118EB}"/>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Gita Strode</cp:lastModifiedBy>
  <cp:revision/>
  <dcterms:created xsi:type="dcterms:W3CDTF">2022-01-13T06:43:53Z</dcterms:created>
  <dcterms:modified xsi:type="dcterms:W3CDTF">2023-01-25T17:39:13Z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